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bibkoia\Рабочий стол\ОХОТРЕЕСТРЫ\Охотреестр 2023\"/>
    </mc:Choice>
  </mc:AlternateContent>
  <bookViews>
    <workbookView xWindow="360" yWindow="15" windowWidth="20955" windowHeight="9720" activeTab="3"/>
  </bookViews>
  <sheets>
    <sheet name="Птицы 1" sheetId="1" r:id="rId1"/>
    <sheet name="Птицы 2" sheetId="2" r:id="rId2"/>
    <sheet name="Птицы 3" sheetId="3" r:id="rId3"/>
    <sheet name="Птицы 4" sheetId="4" r:id="rId4"/>
  </sheets>
  <calcPr calcId="162913"/>
</workbook>
</file>

<file path=xl/calcChain.xml><?xml version="1.0" encoding="utf-8"?>
<calcChain xmlns="http://schemas.openxmlformats.org/spreadsheetml/2006/main">
  <c r="N235" i="4" l="1"/>
  <c r="M235" i="4"/>
  <c r="L235" i="4"/>
  <c r="K235" i="4"/>
  <c r="J235" i="4"/>
  <c r="I235" i="4"/>
  <c r="H235" i="4"/>
  <c r="G235" i="4"/>
  <c r="F235" i="4"/>
  <c r="E235" i="4"/>
  <c r="D235" i="4"/>
  <c r="C235" i="4"/>
  <c r="N225" i="4"/>
  <c r="M225" i="4"/>
  <c r="L225" i="4"/>
  <c r="K225" i="4"/>
  <c r="K6" i="4" s="1"/>
  <c r="J225" i="4"/>
  <c r="I225" i="4"/>
  <c r="H225" i="4"/>
  <c r="G225" i="4"/>
  <c r="F225" i="4"/>
  <c r="E225" i="4"/>
  <c r="D225" i="4"/>
  <c r="C225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N86" i="4"/>
  <c r="M86" i="4"/>
  <c r="L86" i="4"/>
  <c r="K86" i="4"/>
  <c r="J86" i="4"/>
  <c r="I86" i="4"/>
  <c r="H86" i="4"/>
  <c r="G86" i="4"/>
  <c r="F86" i="4"/>
  <c r="E86" i="4"/>
  <c r="D86" i="4"/>
  <c r="C86" i="4"/>
  <c r="N74" i="4"/>
  <c r="M74" i="4"/>
  <c r="L74" i="4"/>
  <c r="K74" i="4"/>
  <c r="J74" i="4"/>
  <c r="I74" i="4"/>
  <c r="H74" i="4"/>
  <c r="G74" i="4"/>
  <c r="F74" i="4"/>
  <c r="E74" i="4"/>
  <c r="D74" i="4"/>
  <c r="C74" i="4"/>
  <c r="N67" i="4"/>
  <c r="M67" i="4"/>
  <c r="L67" i="4"/>
  <c r="K67" i="4"/>
  <c r="J67" i="4"/>
  <c r="I67" i="4"/>
  <c r="H67" i="4"/>
  <c r="G67" i="4"/>
  <c r="F67" i="4"/>
  <c r="E67" i="4"/>
  <c r="D67" i="4"/>
  <c r="C67" i="4"/>
  <c r="N58" i="4"/>
  <c r="M58" i="4"/>
  <c r="L58" i="4"/>
  <c r="K58" i="4"/>
  <c r="J58" i="4"/>
  <c r="I58" i="4"/>
  <c r="H58" i="4"/>
  <c r="G58" i="4"/>
  <c r="F58" i="4"/>
  <c r="E58" i="4"/>
  <c r="D58" i="4"/>
  <c r="C58" i="4"/>
  <c r="N46" i="4"/>
  <c r="M46" i="4"/>
  <c r="L46" i="4"/>
  <c r="K46" i="4"/>
  <c r="J46" i="4"/>
  <c r="I46" i="4"/>
  <c r="H46" i="4"/>
  <c r="G46" i="4"/>
  <c r="F46" i="4"/>
  <c r="E46" i="4"/>
  <c r="D46" i="4"/>
  <c r="C46" i="4"/>
  <c r="N37" i="4"/>
  <c r="M37" i="4"/>
  <c r="L37" i="4"/>
  <c r="K37" i="4"/>
  <c r="J37" i="4"/>
  <c r="I37" i="4"/>
  <c r="H37" i="4"/>
  <c r="G37" i="4"/>
  <c r="F37" i="4"/>
  <c r="E37" i="4"/>
  <c r="D37" i="4"/>
  <c r="C37" i="4"/>
  <c r="N28" i="4"/>
  <c r="M28" i="4"/>
  <c r="L28" i="4"/>
  <c r="K28" i="4"/>
  <c r="J28" i="4"/>
  <c r="I28" i="4"/>
  <c r="H28" i="4"/>
  <c r="G28" i="4"/>
  <c r="F28" i="4"/>
  <c r="E28" i="4"/>
  <c r="D28" i="4"/>
  <c r="C28" i="4"/>
  <c r="N17" i="4"/>
  <c r="M17" i="4"/>
  <c r="L17" i="4"/>
  <c r="K17" i="4"/>
  <c r="J17" i="4"/>
  <c r="I17" i="4"/>
  <c r="H17" i="4"/>
  <c r="G17" i="4"/>
  <c r="F17" i="4"/>
  <c r="E17" i="4"/>
  <c r="D17" i="4"/>
  <c r="C17" i="4"/>
  <c r="N13" i="4"/>
  <c r="M13" i="4"/>
  <c r="L13" i="4"/>
  <c r="K13" i="4"/>
  <c r="J13" i="4"/>
  <c r="I13" i="4"/>
  <c r="H13" i="4"/>
  <c r="G13" i="4"/>
  <c r="F13" i="4"/>
  <c r="E13" i="4"/>
  <c r="D13" i="4"/>
  <c r="C13" i="4"/>
  <c r="N7" i="4"/>
  <c r="N245" i="4" s="1"/>
  <c r="M7" i="4"/>
  <c r="M245" i="4" s="1"/>
  <c r="L7" i="4"/>
  <c r="L245" i="4" s="1"/>
  <c r="K7" i="4"/>
  <c r="J7" i="4"/>
  <c r="J245" i="4" s="1"/>
  <c r="I7" i="4"/>
  <c r="I245" i="4" s="1"/>
  <c r="H7" i="4"/>
  <c r="H245" i="4" s="1"/>
  <c r="G7" i="4"/>
  <c r="G245" i="4" s="1"/>
  <c r="F7" i="4"/>
  <c r="F245" i="4" s="1"/>
  <c r="E7" i="4"/>
  <c r="E245" i="4" s="1"/>
  <c r="D7" i="4"/>
  <c r="D245" i="4" s="1"/>
  <c r="C7" i="4"/>
  <c r="C245" i="4" s="1"/>
  <c r="N6" i="4"/>
  <c r="M6" i="4"/>
  <c r="L6" i="4"/>
  <c r="J6" i="4"/>
  <c r="I6" i="4"/>
  <c r="H6" i="4"/>
  <c r="G6" i="4"/>
  <c r="F6" i="4"/>
  <c r="E6" i="4"/>
  <c r="D6" i="4"/>
  <c r="C6" i="4"/>
  <c r="X235" i="3"/>
  <c r="W235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X13" i="3"/>
  <c r="W13" i="3"/>
  <c r="V13" i="3"/>
  <c r="U13" i="3"/>
  <c r="T13" i="3"/>
  <c r="S13" i="3"/>
  <c r="R13" i="3"/>
  <c r="Q13" i="3"/>
  <c r="P13" i="3"/>
  <c r="P6" i="3" s="1"/>
  <c r="O13" i="3"/>
  <c r="O6" i="3" s="1"/>
  <c r="N13" i="3"/>
  <c r="M13" i="3"/>
  <c r="L13" i="3"/>
  <c r="K13" i="3"/>
  <c r="J13" i="3"/>
  <c r="I13" i="3"/>
  <c r="H13" i="3"/>
  <c r="G13" i="3"/>
  <c r="F13" i="3"/>
  <c r="E13" i="3"/>
  <c r="D13" i="3"/>
  <c r="D6" i="3" s="1"/>
  <c r="C13" i="3"/>
  <c r="C6" i="3" s="1"/>
  <c r="X7" i="3"/>
  <c r="X245" i="3" s="1"/>
  <c r="W7" i="3"/>
  <c r="V7" i="3"/>
  <c r="U7" i="3"/>
  <c r="T7" i="3"/>
  <c r="S7" i="3"/>
  <c r="S245" i="3" s="1"/>
  <c r="R7" i="3"/>
  <c r="R6" i="3" s="1"/>
  <c r="Q7" i="3"/>
  <c r="P7" i="3"/>
  <c r="O7" i="3"/>
  <c r="N7" i="3"/>
  <c r="M7" i="3"/>
  <c r="M6" i="3" s="1"/>
  <c r="L7" i="3"/>
  <c r="L245" i="3" s="1"/>
  <c r="K7" i="3"/>
  <c r="J7" i="3"/>
  <c r="I7" i="3"/>
  <c r="H7" i="3"/>
  <c r="G7" i="3"/>
  <c r="G245" i="3" s="1"/>
  <c r="F7" i="3"/>
  <c r="F6" i="3" s="1"/>
  <c r="E7" i="3"/>
  <c r="D7" i="3"/>
  <c r="C7" i="3"/>
  <c r="W6" i="3"/>
  <c r="T6" i="3"/>
  <c r="K6" i="3"/>
  <c r="H6" i="3"/>
  <c r="Y235" i="2"/>
  <c r="X235" i="2"/>
  <c r="W235" i="2"/>
  <c r="V235" i="2"/>
  <c r="U235" i="2"/>
  <c r="T235" i="2"/>
  <c r="S235" i="2"/>
  <c r="R235" i="2"/>
  <c r="Q235" i="2"/>
  <c r="P235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C23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D225" i="2"/>
  <c r="C225" i="2"/>
  <c r="Y220" i="2"/>
  <c r="X220" i="2"/>
  <c r="W220" i="2"/>
  <c r="V220" i="2"/>
  <c r="U220" i="2"/>
  <c r="T220" i="2"/>
  <c r="S220" i="2"/>
  <c r="R220" i="2"/>
  <c r="Q220" i="2"/>
  <c r="P220" i="2"/>
  <c r="O220" i="2"/>
  <c r="N220" i="2"/>
  <c r="M220" i="2"/>
  <c r="L220" i="2"/>
  <c r="K220" i="2"/>
  <c r="J220" i="2"/>
  <c r="I220" i="2"/>
  <c r="H220" i="2"/>
  <c r="G220" i="2"/>
  <c r="F220" i="2"/>
  <c r="E220" i="2"/>
  <c r="D220" i="2"/>
  <c r="C220" i="2"/>
  <c r="Y210" i="2"/>
  <c r="X210" i="2"/>
  <c r="W210" i="2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E210" i="2"/>
  <c r="D210" i="2"/>
  <c r="C210" i="2"/>
  <c r="Y202" i="2"/>
  <c r="X202" i="2"/>
  <c r="W202" i="2"/>
  <c r="V202" i="2"/>
  <c r="U202" i="2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D202" i="2"/>
  <c r="C202" i="2"/>
  <c r="Y193" i="2"/>
  <c r="X193" i="2"/>
  <c r="W193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D193" i="2"/>
  <c r="C193" i="2"/>
  <c r="Y184" i="2"/>
  <c r="X184" i="2"/>
  <c r="W184" i="2"/>
  <c r="V184" i="2"/>
  <c r="U184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D184" i="2"/>
  <c r="C184" i="2"/>
  <c r="Y182" i="2"/>
  <c r="X182" i="2"/>
  <c r="W182" i="2"/>
  <c r="V182" i="2"/>
  <c r="U182" i="2"/>
  <c r="T182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E182" i="2"/>
  <c r="D182" i="2"/>
  <c r="C182" i="2"/>
  <c r="Y174" i="2"/>
  <c r="X174" i="2"/>
  <c r="W174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C171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G245" i="2" s="1"/>
  <c r="F17" i="2"/>
  <c r="E17" i="2"/>
  <c r="D17" i="2"/>
  <c r="C17" i="2"/>
  <c r="Y13" i="2"/>
  <c r="X13" i="2"/>
  <c r="W13" i="2"/>
  <c r="V13" i="2"/>
  <c r="U13" i="2"/>
  <c r="T13" i="2"/>
  <c r="T6" i="2" s="1"/>
  <c r="S13" i="2"/>
  <c r="R13" i="2"/>
  <c r="R245" i="2" s="1"/>
  <c r="Q13" i="2"/>
  <c r="P13" i="2"/>
  <c r="O13" i="2"/>
  <c r="N13" i="2"/>
  <c r="M13" i="2"/>
  <c r="L13" i="2"/>
  <c r="L6" i="2" s="1"/>
  <c r="K13" i="2"/>
  <c r="J13" i="2"/>
  <c r="I13" i="2"/>
  <c r="H13" i="2"/>
  <c r="G13" i="2"/>
  <c r="F13" i="2"/>
  <c r="F245" i="2" s="1"/>
  <c r="E13" i="2"/>
  <c r="D13" i="2"/>
  <c r="C13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D6" i="2" s="1"/>
  <c r="C7" i="2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Y39" i="1"/>
  <c r="X39" i="1"/>
  <c r="X17" i="1" s="1"/>
  <c r="W39" i="1"/>
  <c r="V39" i="1"/>
  <c r="U39" i="1"/>
  <c r="T39" i="1"/>
  <c r="T17" i="1" s="1"/>
  <c r="S39" i="1"/>
  <c r="R39" i="1"/>
  <c r="Q39" i="1"/>
  <c r="P39" i="1"/>
  <c r="P17" i="1" s="1"/>
  <c r="O39" i="1"/>
  <c r="N39" i="1"/>
  <c r="M39" i="1"/>
  <c r="L39" i="1"/>
  <c r="L17" i="1" s="1"/>
  <c r="K39" i="1"/>
  <c r="J39" i="1"/>
  <c r="I39" i="1"/>
  <c r="H39" i="1"/>
  <c r="H17" i="1" s="1"/>
  <c r="G39" i="1"/>
  <c r="F39" i="1"/>
  <c r="E39" i="1"/>
  <c r="D39" i="1"/>
  <c r="D17" i="1" s="1"/>
  <c r="C39" i="1"/>
  <c r="Y28" i="1"/>
  <c r="X28" i="1"/>
  <c r="W28" i="1"/>
  <c r="W256" i="1" s="1"/>
  <c r="V28" i="1"/>
  <c r="U28" i="1"/>
  <c r="T28" i="1"/>
  <c r="S28" i="1"/>
  <c r="S17" i="1" s="1"/>
  <c r="R28" i="1"/>
  <c r="Q28" i="1"/>
  <c r="P28" i="1"/>
  <c r="O28" i="1"/>
  <c r="O256" i="1" s="1"/>
  <c r="N28" i="1"/>
  <c r="M28" i="1"/>
  <c r="L28" i="1"/>
  <c r="K28" i="1"/>
  <c r="K17" i="1" s="1"/>
  <c r="J28" i="1"/>
  <c r="I28" i="1"/>
  <c r="H28" i="1"/>
  <c r="G28" i="1"/>
  <c r="G256" i="1" s="1"/>
  <c r="F28" i="1"/>
  <c r="E28" i="1"/>
  <c r="D28" i="1"/>
  <c r="C28" i="1"/>
  <c r="C17" i="1" s="1"/>
  <c r="Y24" i="1"/>
  <c r="X24" i="1"/>
  <c r="W24" i="1"/>
  <c r="V24" i="1"/>
  <c r="V256" i="1" s="1"/>
  <c r="U24" i="1"/>
  <c r="T24" i="1"/>
  <c r="S24" i="1"/>
  <c r="R24" i="1"/>
  <c r="R256" i="1" s="1"/>
  <c r="Q24" i="1"/>
  <c r="P24" i="1"/>
  <c r="O24" i="1"/>
  <c r="N24" i="1"/>
  <c r="N256" i="1" s="1"/>
  <c r="M24" i="1"/>
  <c r="L24" i="1"/>
  <c r="K24" i="1"/>
  <c r="J24" i="1"/>
  <c r="J256" i="1" s="1"/>
  <c r="I24" i="1"/>
  <c r="H24" i="1"/>
  <c r="G24" i="1"/>
  <c r="F24" i="1"/>
  <c r="F256" i="1" s="1"/>
  <c r="E24" i="1"/>
  <c r="D24" i="1"/>
  <c r="C24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W17" i="1"/>
  <c r="O17" i="1"/>
  <c r="G17" i="1"/>
  <c r="K245" i="4" l="1"/>
  <c r="I6" i="3"/>
  <c r="G6" i="3"/>
  <c r="S6" i="3"/>
  <c r="E6" i="3"/>
  <c r="K245" i="3"/>
  <c r="Q6" i="3"/>
  <c r="W245" i="3"/>
  <c r="L6" i="3"/>
  <c r="X6" i="3"/>
  <c r="H245" i="3"/>
  <c r="N6" i="3"/>
  <c r="T245" i="3"/>
  <c r="C245" i="3"/>
  <c r="O245" i="3"/>
  <c r="U6" i="3"/>
  <c r="E245" i="3"/>
  <c r="D245" i="3"/>
  <c r="J6" i="3"/>
  <c r="P245" i="3"/>
  <c r="V6" i="3"/>
  <c r="U245" i="3"/>
  <c r="L245" i="2"/>
  <c r="X245" i="2"/>
  <c r="O6" i="2"/>
  <c r="N245" i="2"/>
  <c r="W6" i="2"/>
  <c r="H245" i="2"/>
  <c r="T245" i="2"/>
  <c r="J245" i="2"/>
  <c r="V245" i="2"/>
  <c r="C6" i="2"/>
  <c r="D245" i="2"/>
  <c r="P245" i="2"/>
  <c r="G6" i="2"/>
  <c r="E256" i="1"/>
  <c r="E17" i="1"/>
  <c r="Q256" i="1"/>
  <c r="Q17" i="1"/>
  <c r="C256" i="1"/>
  <c r="K256" i="1"/>
  <c r="S256" i="1"/>
  <c r="R17" i="1"/>
  <c r="Q245" i="2"/>
  <c r="Q6" i="2"/>
  <c r="K245" i="2"/>
  <c r="S245" i="2"/>
  <c r="C245" i="2"/>
  <c r="I245" i="3"/>
  <c r="I256" i="1"/>
  <c r="I17" i="1"/>
  <c r="Y256" i="1"/>
  <c r="Y17" i="1"/>
  <c r="F17" i="1"/>
  <c r="J17" i="1"/>
  <c r="V17" i="1"/>
  <c r="I245" i="2"/>
  <c r="I6" i="2"/>
  <c r="U245" i="2"/>
  <c r="U6" i="2"/>
  <c r="W245" i="2"/>
  <c r="H6" i="2"/>
  <c r="P6" i="2"/>
  <c r="X6" i="2"/>
  <c r="F6" i="2"/>
  <c r="J6" i="2"/>
  <c r="N6" i="2"/>
  <c r="R6" i="2"/>
  <c r="V6" i="2"/>
  <c r="M245" i="3"/>
  <c r="M256" i="1"/>
  <c r="M17" i="1"/>
  <c r="U256" i="1"/>
  <c r="U17" i="1"/>
  <c r="N17" i="1"/>
  <c r="E245" i="2"/>
  <c r="E6" i="2"/>
  <c r="M245" i="2"/>
  <c r="M6" i="2"/>
  <c r="Y245" i="2"/>
  <c r="Y6" i="2"/>
  <c r="O245" i="2"/>
  <c r="D256" i="1"/>
  <c r="H256" i="1"/>
  <c r="L256" i="1"/>
  <c r="P256" i="1"/>
  <c r="T256" i="1"/>
  <c r="X256" i="1"/>
  <c r="K6" i="2"/>
  <c r="S6" i="2"/>
  <c r="Q245" i="3"/>
  <c r="F245" i="3"/>
  <c r="J245" i="3"/>
  <c r="N245" i="3"/>
  <c r="R245" i="3"/>
  <c r="V245" i="3"/>
</calcChain>
</file>

<file path=xl/sharedStrings.xml><?xml version="1.0" encoding="utf-8"?>
<sst xmlns="http://schemas.openxmlformats.org/spreadsheetml/2006/main" count="1897" uniqueCount="531">
  <si>
    <t>Наименование субъекта Российской Федерации: Новосибирская область</t>
  </si>
  <si>
    <t>Наименование органа исполнительной власти субъекта Российской Федерации: Министерство природных ресурсов и экологии Новосибирской области</t>
  </si>
  <si>
    <t>№ п/п</t>
  </si>
  <si>
    <t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</si>
  <si>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>Виды, группы видов охотничьих ресурсов, особей</t>
  </si>
  <si>
    <t>Вальдшнеп</t>
  </si>
  <si>
    <t>Глухарь каменный</t>
  </si>
  <si>
    <t>Глухарь обыкновенный</t>
  </si>
  <si>
    <t>Куропатка белая</t>
  </si>
  <si>
    <t>Куропатка бородатая</t>
  </si>
  <si>
    <t>Куропатка серая</t>
  </si>
  <si>
    <t>Куропатка тундряная</t>
  </si>
  <si>
    <t>Куропатки (вид не определен)</t>
  </si>
  <si>
    <t>Рябчик</t>
  </si>
  <si>
    <t>Тетерев обыкновенный</t>
  </si>
  <si>
    <t>Вяхирь</t>
  </si>
  <si>
    <t>Голубь сизый</t>
  </si>
  <si>
    <t>Клинтух</t>
  </si>
  <si>
    <t>Голуби (вид не определен)</t>
  </si>
  <si>
    <t>Горлица большая</t>
  </si>
  <si>
    <t>Горлица кольчатая</t>
  </si>
  <si>
    <t>Горлица обыкновенная</t>
  </si>
  <si>
    <t>Перепел обыкновенный</t>
  </si>
  <si>
    <t>Перепел японский</t>
  </si>
  <si>
    <t>Бекас азиатский</t>
  </si>
  <si>
    <t>Бекас обыкновенный</t>
  </si>
  <si>
    <t>Веретенник большой</t>
  </si>
  <si>
    <t>Веретенник малый</t>
  </si>
  <si>
    <t>Строка итогов:</t>
  </si>
  <si>
    <t>Баганский район</t>
  </si>
  <si>
    <t>1.1.</t>
  </si>
  <si>
    <t>Общедоступные охотничьи угодья  участок «Северный»</t>
  </si>
  <si>
    <t>1.2.</t>
  </si>
  <si>
    <t>Общедоступные охотничьи угодья  участок «Южный»</t>
  </si>
  <si>
    <t>1.3.</t>
  </si>
  <si>
    <t>«Баганское» участок «Казанский</t>
  </si>
  <si>
    <t>1.4.</t>
  </si>
  <si>
    <t>«Баганское» участок «Палецкий</t>
  </si>
  <si>
    <t>1.5.</t>
  </si>
  <si>
    <t>«Мироновское» (ранее «планируемое охотничье угодье № 3.2»)</t>
  </si>
  <si>
    <t>Барабинский район</t>
  </si>
  <si>
    <t>2.1</t>
  </si>
  <si>
    <t>Общедоступные охотничьи угодья Барабинского района</t>
  </si>
  <si>
    <t>2.2</t>
  </si>
  <si>
    <t>«Барабинское»</t>
  </si>
  <si>
    <t>2.3</t>
  </si>
  <si>
    <t>«Бехтеньское»</t>
  </si>
  <si>
    <t xml:space="preserve">Болотнинский </t>
  </si>
  <si>
    <t>3.1.</t>
  </si>
  <si>
    <t>Общедоступные охотничьи угодья участок Центральный</t>
  </si>
  <si>
    <t>3.2.</t>
  </si>
  <si>
    <t>«Болотнинское» участок «Болотнинский</t>
  </si>
  <si>
    <t>3.3.</t>
  </si>
  <si>
    <t>«Болотнинское» участок «Кунчурукский</t>
  </si>
  <si>
    <t>3.4.</t>
  </si>
  <si>
    <t>«Болотнинское» участок «Чебулинский</t>
  </si>
  <si>
    <t>3.5.</t>
  </si>
  <si>
    <t>«Гвардейское» (ранее «планируемое охотничье угодье № 3.2»)</t>
  </si>
  <si>
    <t>3.6.</t>
  </si>
  <si>
    <t>«Завидово»</t>
  </si>
  <si>
    <t>3.7.</t>
  </si>
  <si>
    <t>«Мануйловское»</t>
  </si>
  <si>
    <t>3.8.</t>
  </si>
  <si>
    <t>«Ояшское»</t>
  </si>
  <si>
    <t>3.9.</t>
  </si>
  <si>
    <t>«Северное»</t>
  </si>
  <si>
    <t>3.10.</t>
  </si>
  <si>
    <t>ООПТ ГПЗ РЗ «Мануйловский»</t>
  </si>
  <si>
    <t>Венгеровский район</t>
  </si>
  <si>
    <t>4.1.</t>
  </si>
  <si>
    <t>Общедоступные охотничьи угодья  участок «Северный</t>
  </si>
  <si>
    <t>4.2.</t>
  </si>
  <si>
    <t>Общедоступные охотничьи угодья  участок «Южный</t>
  </si>
  <si>
    <t>4.3.</t>
  </si>
  <si>
    <t>«Рямовское</t>
  </si>
  <si>
    <t>4.4.</t>
  </si>
  <si>
    <t>«Таёжный участок «Ахтырский</t>
  </si>
  <si>
    <t>4.5.</t>
  </si>
  <si>
    <t>«Таёжный участок «Козловский</t>
  </si>
  <si>
    <t>4.6.</t>
  </si>
  <si>
    <t>«Удачное» (ранее «планируемое охотничье угодье № 4.2»)</t>
  </si>
  <si>
    <t>4.7.</t>
  </si>
  <si>
    <t>«Улуцкое» (ранее «планируемое охотничье угодье № 4.3»)</t>
  </si>
  <si>
    <t>4.8.</t>
  </si>
  <si>
    <t>«Шуховское»</t>
  </si>
  <si>
    <t>Доволенский район</t>
  </si>
  <si>
    <t>5.1.</t>
  </si>
  <si>
    <t>Общедоступные охотничьи угодья</t>
  </si>
  <si>
    <t>5.2.</t>
  </si>
  <si>
    <t>«Альянс» (ранее «планируемое охотничье угодье № 5.2»)</t>
  </si>
  <si>
    <t>5.3.</t>
  </si>
  <si>
    <t>«Индерское»</t>
  </si>
  <si>
    <t>5.4.</t>
  </si>
  <si>
    <t>«Комарьевское»</t>
  </si>
  <si>
    <t>5.5.</t>
  </si>
  <si>
    <t>«Покровское» (ранее «планируемое охотничье угодье № 5.5»)</t>
  </si>
  <si>
    <t>5.6.</t>
  </si>
  <si>
    <t>«Суздальское»</t>
  </si>
  <si>
    <t>5.7.</t>
  </si>
  <si>
    <t>«Шагальское» (ранее «планируемое охотничье угодье № 5.4»)</t>
  </si>
  <si>
    <t>5.8.</t>
  </si>
  <si>
    <t>ООПТ ГПЗ РЗ «Доволенский»</t>
  </si>
  <si>
    <t>Здвинский район</t>
  </si>
  <si>
    <t>6.1.</t>
  </si>
  <si>
    <t>Общедоступные охотничьи угодья участок «Восточный»</t>
  </si>
  <si>
    <t>6.2.</t>
  </si>
  <si>
    <t>Общедоступные охотничьи угодья участок «Западный»</t>
  </si>
  <si>
    <t>6.3.</t>
  </si>
  <si>
    <t>«Лянинское»</t>
  </si>
  <si>
    <t>6.4.</t>
  </si>
  <si>
    <t>«Пронюшкина заимка»</t>
  </si>
  <si>
    <t>6.5.</t>
  </si>
  <si>
    <t>«Саргульское»</t>
  </si>
  <si>
    <t>6.6.</t>
  </si>
  <si>
    <t>«Сартланское»</t>
  </si>
  <si>
    <t>6.7.</t>
  </si>
  <si>
    <t>«Сибирь» (ранее «планируемое охотничье угодье № 6.3»)</t>
  </si>
  <si>
    <t>6.8.</t>
  </si>
  <si>
    <t>«Петраковское» (ранее «планируемое охотничье угодье № 6.2»)</t>
  </si>
  <si>
    <t>6.9.</t>
  </si>
  <si>
    <t>«Цереус»</t>
  </si>
  <si>
    <t>6.10.</t>
  </si>
  <si>
    <t>ООПТ ГПЗ РЗ «Здвинский»</t>
  </si>
  <si>
    <t>6.11.</t>
  </si>
  <si>
    <t>ООПТ ГПЗ РЗ «Чановский»</t>
  </si>
  <si>
    <t>Искитимский район</t>
  </si>
  <si>
    <t>7.1.</t>
  </si>
  <si>
    <t>Общедоступные охотничьи угодья участок «Северо-Восточный»</t>
  </si>
  <si>
    <t>7.2.</t>
  </si>
  <si>
    <t>Общедоступные охотничьи угодья участок «Центральный»</t>
  </si>
  <si>
    <t>7.3.</t>
  </si>
  <si>
    <t>Искитимское участок «Искитимский»</t>
  </si>
  <si>
    <t>7.4.</t>
  </si>
  <si>
    <t>Искитимское участок «Линевский»</t>
  </si>
  <si>
    <t>7.5</t>
  </si>
  <si>
    <t>«Маюровское»</t>
  </si>
  <si>
    <t>7.6.</t>
  </si>
  <si>
    <t>«Морозовское»</t>
  </si>
  <si>
    <t>7.7.</t>
  </si>
  <si>
    <t>«Тулинское»</t>
  </si>
  <si>
    <t>7.8.</t>
  </si>
  <si>
    <t>ООПТ ГПЗ РЗ «Легостаевский»</t>
  </si>
  <si>
    <t>Карасукский район</t>
  </si>
  <si>
    <t>8.1.</t>
  </si>
  <si>
    <t>8.2.</t>
  </si>
  <si>
    <t>«Калиновское»</t>
  </si>
  <si>
    <t>8.3.</t>
  </si>
  <si>
    <t>«Кукаринское»</t>
  </si>
  <si>
    <t>8.4.</t>
  </si>
  <si>
    <t>«Южноозерное» участок «Северный»</t>
  </si>
  <si>
    <t>8.5.</t>
  </si>
  <si>
    <t>«Южноозерное» участок «Центральный»</t>
  </si>
  <si>
    <t>8.6.</t>
  </si>
  <si>
    <t>ООПТ ГПЗ РЗ «Южный»</t>
  </si>
  <si>
    <t>Каргатский район</t>
  </si>
  <si>
    <t>9.1.</t>
  </si>
  <si>
    <t>9.2.</t>
  </si>
  <si>
    <t>«Вторчермет»</t>
  </si>
  <si>
    <t>9.3.</t>
  </si>
  <si>
    <t>9.4.</t>
  </si>
  <si>
    <t>«Каргатское» участок «Аткульский»</t>
  </si>
  <si>
    <t>9.5.</t>
  </si>
  <si>
    <t>«Каргатское» участок «Воздвиженский»</t>
  </si>
  <si>
    <t>9.6.</t>
  </si>
  <si>
    <t>«Каргатское» участок «Диановский»</t>
  </si>
  <si>
    <t>9.7.</t>
  </si>
  <si>
    <t>«Каргатское» участок «Карганский»</t>
  </si>
  <si>
    <t>9.8.</t>
  </si>
  <si>
    <t>«Суминское»</t>
  </si>
  <si>
    <t>9.9.</t>
  </si>
  <si>
    <t>«Торокское»</t>
  </si>
  <si>
    <t>9.10.</t>
  </si>
  <si>
    <t>«Хохловское»</t>
  </si>
  <si>
    <t>9.11.</t>
  </si>
  <si>
    <t>ООПТ ГПЗ РЗ «Каргатский»</t>
  </si>
  <si>
    <t>Колыванский район</t>
  </si>
  <si>
    <t>10.1.</t>
  </si>
  <si>
    <t>10.2.</t>
  </si>
  <si>
    <t>Общедоступные охотничьи угодья участок «Пристань Почта»</t>
  </si>
  <si>
    <t>10.3.</t>
  </si>
  <si>
    <t>Общедоступные охотничьи угодья участок «Северный»</t>
  </si>
  <si>
    <t>10.4.</t>
  </si>
  <si>
    <t>10.5.</t>
  </si>
  <si>
    <t>Общедоступные охотничьи угодья участок «Южный»</t>
  </si>
  <si>
    <t>10.6.</t>
  </si>
  <si>
    <t>«Бакса»</t>
  </si>
  <si>
    <t>10.7</t>
  </si>
  <si>
    <t>"Казыки"</t>
  </si>
  <si>
    <t>10.8</t>
  </si>
  <si>
    <t>«Кашламский бор»</t>
  </si>
  <si>
    <t>10.9</t>
  </si>
  <si>
    <t>«Кедровое» (ранее «планируемое охотничье угодье № 10.3»)</t>
  </si>
  <si>
    <t>10.10.1</t>
  </si>
  <si>
    <t>«Колыванское» участок «Минзелинский»</t>
  </si>
  <si>
    <t>10.10.2</t>
  </si>
  <si>
    <t>«Колыванское» участки «Рямовский», «Черный борок»</t>
  </si>
  <si>
    <t>10.11.</t>
  </si>
  <si>
    <t>«Междуречье» (ранее «планируемое охотничье угодье № 10.4»)</t>
  </si>
  <si>
    <t>10.12.</t>
  </si>
  <si>
    <t>«Таежный угол» (ранее «планируемое охотничье угодье № 10.2»)</t>
  </si>
  <si>
    <t>10.13.</t>
  </si>
  <si>
    <t>«Шегарское»</t>
  </si>
  <si>
    <t>10.14.</t>
  </si>
  <si>
    <t>ООПТ ГПЗ РЗ «Кудряшовский бор»</t>
  </si>
  <si>
    <t>10.15.</t>
  </si>
  <si>
    <t>ООПТ ГПЗ РЗ «Центральный»</t>
  </si>
  <si>
    <t>Коченевский район</t>
  </si>
  <si>
    <t>11.1.</t>
  </si>
  <si>
    <t>11.2.</t>
  </si>
  <si>
    <t>«Дупленское» участок «Верх-Карасукский»</t>
  </si>
  <si>
    <t>11.3.</t>
  </si>
  <si>
    <t>«Дупленское» участок «Квашнинский»</t>
  </si>
  <si>
    <t>11.4.</t>
  </si>
  <si>
    <t>«Крохалевское»</t>
  </si>
  <si>
    <t>11.5.</t>
  </si>
  <si>
    <t>«Леснополянское»</t>
  </si>
  <si>
    <t>11.6.</t>
  </si>
  <si>
    <t>«Моховое»</t>
  </si>
  <si>
    <t>11.7.</t>
  </si>
  <si>
    <t>«Сибирский лес»</t>
  </si>
  <si>
    <t>11.8.</t>
  </si>
  <si>
    <t>Кочковский район</t>
  </si>
  <si>
    <t>12.1.</t>
  </si>
  <si>
    <t>Общедоступные охотничьи угодья участки «Северный 1», «Северный 2»</t>
  </si>
  <si>
    <t>12.2.</t>
  </si>
  <si>
    <t>12.3.</t>
  </si>
  <si>
    <t>«Ермаковское» участок «Ермаковский»</t>
  </si>
  <si>
    <t>12.4.</t>
  </si>
  <si>
    <t>«Ермаковское» участок «Фроловский»</t>
  </si>
  <si>
    <t>12.5.</t>
  </si>
  <si>
    <t>«Кочковское»</t>
  </si>
  <si>
    <t>12.6.</t>
  </si>
  <si>
    <t>ООПТ ГПЗ РЗ «Маяк»</t>
  </si>
  <si>
    <t>Краснозерский район</t>
  </si>
  <si>
    <t>13.1.</t>
  </si>
  <si>
    <t>13.2.</t>
  </si>
  <si>
    <t>«Казанакское»</t>
  </si>
  <si>
    <t>13.3.</t>
  </si>
  <si>
    <t>«Полойское» (ранее «планируемое охотничье угодье № 13.3»)</t>
  </si>
  <si>
    <t>13.4.</t>
  </si>
  <si>
    <t>«Светловское» (ранее «планируемое охотничье угодье № 13.2»)</t>
  </si>
  <si>
    <t>Куйбышевский район</t>
  </si>
  <si>
    <t>14.1.</t>
  </si>
  <si>
    <t>14.2.</t>
  </si>
  <si>
    <t>«Куйбышевское» участок «Майский»</t>
  </si>
  <si>
    <t>14.3.</t>
  </si>
  <si>
    <t>«Куйбышевское» участок «Мангазерский»</t>
  </si>
  <si>
    <t>14.4.</t>
  </si>
  <si>
    <t>«Промысел» участок «Каминский»</t>
  </si>
  <si>
    <t>14.5.</t>
  </si>
  <si>
    <t>«Промысел» участок «Морозовский»</t>
  </si>
  <si>
    <t>14.6.</t>
  </si>
  <si>
    <t>«Промысел» участок «Осинцевский»</t>
  </si>
  <si>
    <t>14.7.</t>
  </si>
  <si>
    <t>«Тагановское»</t>
  </si>
  <si>
    <t>14.8.</t>
  </si>
  <si>
    <t>«Хорос-1» (ранее «планируемое охотничье угодье № 14.3»)</t>
  </si>
  <si>
    <t>14.9.</t>
  </si>
  <si>
    <t>ООПТ ГПЗ РЗ «Казатовский»</t>
  </si>
  <si>
    <t>14.10.</t>
  </si>
  <si>
    <t>ООПТ ГПЗ РЗ «Мангазерский»</t>
  </si>
  <si>
    <t>Купинский район</t>
  </si>
  <si>
    <t>15.1.</t>
  </si>
  <si>
    <t>«Купинское»</t>
  </si>
  <si>
    <t>15.2.</t>
  </si>
  <si>
    <t>ООПТ ГПЗ РЗ «Майское утро»</t>
  </si>
  <si>
    <t>Кыштовский район</t>
  </si>
  <si>
    <t>16.1.</t>
  </si>
  <si>
    <t>16.2.</t>
  </si>
  <si>
    <t>Березовское (ранее «планируемое охотничье угодье № 16.5»)</t>
  </si>
  <si>
    <t>16.3.</t>
  </si>
  <si>
    <t>Научно-опытное хозяйство Западно-Сибирского филиала ВНИИОЗ РАСХН</t>
  </si>
  <si>
    <t>16.4.</t>
  </si>
  <si>
    <t>«Орловское» (ранее «планируемое охотничье угодье № 16.2»)</t>
  </si>
  <si>
    <t>16.5.</t>
  </si>
  <si>
    <t>«Таёжник»</t>
  </si>
  <si>
    <t xml:space="preserve"> </t>
  </si>
  <si>
    <t>16.6.</t>
  </si>
  <si>
    <t>ООПТ ГПЗ РЗ «Майзасский» участок «Майзасский»</t>
  </si>
  <si>
    <t>16.7.</t>
  </si>
  <si>
    <t>ООПТ ГПЗ РЗ «Майзасский» участок «Орловский»</t>
  </si>
  <si>
    <t>16.8.</t>
  </si>
  <si>
    <t>ООПТ ГПЗ РЗ «Майзасский» участок «Чёкинский»</t>
  </si>
  <si>
    <t>Маслянинский район</t>
  </si>
  <si>
    <t>17.1.</t>
  </si>
  <si>
    <t>17.2.</t>
  </si>
  <si>
    <t>«Егорьевское» (ОО «НОООиР»)</t>
  </si>
  <si>
    <t>17.3.</t>
  </si>
  <si>
    <t>«Егорьевское» (ООО «КВАНТ»)</t>
  </si>
  <si>
    <t>17.4.</t>
  </si>
  <si>
    <t>«Старатели Сибири» (ранее «планируемое охотничье угодье № 17.2»)</t>
  </si>
  <si>
    <t>17.5.</t>
  </si>
  <si>
    <t>«Хмелевское» (ранее «планируемое охотничье угодье № 17.3»)</t>
  </si>
  <si>
    <t>17.6.</t>
  </si>
  <si>
    <t>ООПТ ГПЗ РЗ «Талицкий»</t>
  </si>
  <si>
    <t>Мошковский район</t>
  </si>
  <si>
    <t>18.1.</t>
  </si>
  <si>
    <t>18.2.</t>
  </si>
  <si>
    <t>«Мошковское»</t>
  </si>
  <si>
    <t>18.3.</t>
  </si>
  <si>
    <t>«Назаровское»</t>
  </si>
  <si>
    <t>Новосибирский район</t>
  </si>
  <si>
    <t>19.1.</t>
  </si>
  <si>
    <t>19.2.</t>
  </si>
  <si>
    <t>«Боровое»</t>
  </si>
  <si>
    <t>19.3.</t>
  </si>
  <si>
    <t>«Ярковское»</t>
  </si>
  <si>
    <t>19.4.</t>
  </si>
  <si>
    <t>Ордынский район</t>
  </si>
  <si>
    <t>20.1.</t>
  </si>
  <si>
    <t>20.2.</t>
  </si>
  <si>
    <t>«Бугринская роща»</t>
  </si>
  <si>
    <t>20.3.</t>
  </si>
  <si>
    <t>«Ирмень»</t>
  </si>
  <si>
    <t>20.4.</t>
  </si>
  <si>
    <t>«Обское»</t>
  </si>
  <si>
    <t>20.5.</t>
  </si>
  <si>
    <t>«Ордынское»</t>
  </si>
  <si>
    <t>20.6.</t>
  </si>
  <si>
    <t>ООПТ ГПЗ РЗ «Ордынский»</t>
  </si>
  <si>
    <t>20.7</t>
  </si>
  <si>
    <t>ООПТ ПП РЗ «Караканский бор»</t>
  </si>
  <si>
    <t>Северный район</t>
  </si>
  <si>
    <t>21.1.</t>
  </si>
  <si>
    <t>21.2.</t>
  </si>
  <si>
    <t>ООПТ ГПЗ РЗ «Северный»</t>
  </si>
  <si>
    <t>Сузунский район</t>
  </si>
  <si>
    <t>22.1.</t>
  </si>
  <si>
    <t>22.2.</t>
  </si>
  <si>
    <t>22.3.</t>
  </si>
  <si>
    <t>«Ершовское»</t>
  </si>
  <si>
    <t>22.4.</t>
  </si>
  <si>
    <t>22.5</t>
  </si>
  <si>
    <t>«Меретское»</t>
  </si>
  <si>
    <t>22.6</t>
  </si>
  <si>
    <t>«Сузунское»</t>
  </si>
  <si>
    <t>22.7</t>
  </si>
  <si>
    <t>ООПТ ГПЗ РЗ «Сузунский»</t>
  </si>
  <si>
    <t>Татарский район</t>
  </si>
  <si>
    <t>23.1.</t>
  </si>
  <si>
    <t>«Биоланд»</t>
  </si>
  <si>
    <t>Тогучинский район</t>
  </si>
  <si>
    <t>24.1.</t>
  </si>
  <si>
    <t>24.2.</t>
  </si>
  <si>
    <t>«Мирновское»</t>
  </si>
  <si>
    <t>24.3.</t>
  </si>
  <si>
    <t>«Пойменское» участок «Пойменский»</t>
  </si>
  <si>
    <t>24.4.</t>
  </si>
  <si>
    <t>«Пойменское» участок «Сурковский»</t>
  </si>
  <si>
    <t>24.5.</t>
  </si>
  <si>
    <t>«Тогучинское» участок «Коуракский»</t>
  </si>
  <si>
    <t>24.6.</t>
  </si>
  <si>
    <t>«Тогучинское» участок «Тогучинский»</t>
  </si>
  <si>
    <t>24.7.</t>
  </si>
  <si>
    <t>«Укроп»</t>
  </si>
  <si>
    <t>24.8.</t>
  </si>
  <si>
    <t>ООПТ ГПЗ РЗ «Колтыракский»</t>
  </si>
  <si>
    <t>Убинский район</t>
  </si>
  <si>
    <t>25.1.</t>
  </si>
  <si>
    <t>25.2.</t>
  </si>
  <si>
    <t>«Ича»</t>
  </si>
  <si>
    <t>25.3.</t>
  </si>
  <si>
    <t>«Невское» (ранее «планируемое охотничье угодье № 25.3»)</t>
  </si>
  <si>
    <t>25.4.</t>
  </si>
  <si>
    <t>«Омь»</t>
  </si>
  <si>
    <t>25.5.</t>
  </si>
  <si>
    <t>«Убинское» (МВОО СибВО)</t>
  </si>
  <si>
    <t>25.6.</t>
  </si>
  <si>
    <t>«Убинское» (ОО «НОООиР»)</t>
  </si>
  <si>
    <t>25.7.</t>
  </si>
  <si>
    <t>«Сенчинское»</t>
  </si>
  <si>
    <t>25.8.</t>
  </si>
  <si>
    <t>ООПТ ГПЗ РЗ «Успенский»</t>
  </si>
  <si>
    <t>Усть-Таркский район</t>
  </si>
  <si>
    <t>26.1.</t>
  </si>
  <si>
    <t>Общедоступные охотничьи угодья участок № 1</t>
  </si>
  <si>
    <t>26.2.</t>
  </si>
  <si>
    <t>Общедоступные охотничьи угодья участок № 2</t>
  </si>
  <si>
    <t>26.3.</t>
  </si>
  <si>
    <t>«Беркут» (ранее «планируемое охотничье угодье № 26.2»)</t>
  </si>
  <si>
    <t>26.4.</t>
  </si>
  <si>
    <t>«Сибириада» участок № 1</t>
  </si>
  <si>
    <t>26.5.</t>
  </si>
  <si>
    <t>«Сибириада» участок № 2</t>
  </si>
  <si>
    <t>26.6.</t>
  </si>
  <si>
    <t>«Усть-Таркское»</t>
  </si>
  <si>
    <t>26.7.</t>
  </si>
  <si>
    <t>ООПТ ГПЗ РЗ «Усть-Таркский»</t>
  </si>
  <si>
    <t>Чановский район</t>
  </si>
  <si>
    <t>27.1.</t>
  </si>
  <si>
    <t>27.2.</t>
  </si>
  <si>
    <t>Общедоступные охотничьи угодья, участок «Центральный»</t>
  </si>
  <si>
    <t>27.3.</t>
  </si>
  <si>
    <t>«Озерное»</t>
  </si>
  <si>
    <t>27.4.</t>
  </si>
  <si>
    <t>«Покровское» (ранее «планируемое охотничье угодье № 27.2»)</t>
  </si>
  <si>
    <t>27.5.</t>
  </si>
  <si>
    <t>«Чановское» участок «Новояблоневский»</t>
  </si>
  <si>
    <t>27.6.</t>
  </si>
  <si>
    <t>«Чановское» участок «Оравский»</t>
  </si>
  <si>
    <t>27.7.</t>
  </si>
  <si>
    <t>«Черниговское-1»</t>
  </si>
  <si>
    <t>27.8.</t>
  </si>
  <si>
    <t>«Черниговское-2»</t>
  </si>
  <si>
    <t>27.9.</t>
  </si>
  <si>
    <t>«Черниговское-3»</t>
  </si>
  <si>
    <t>Черепановский район</t>
  </si>
  <si>
    <t>28.1.</t>
  </si>
  <si>
    <t>28.2.</t>
  </si>
  <si>
    <t>«Медведское» (ранее «планируемое охотничье угодье № 28.3»)</t>
  </si>
  <si>
    <t>28.3.</t>
  </si>
  <si>
    <t>«Черепановское»</t>
  </si>
  <si>
    <t>28.4.</t>
  </si>
  <si>
    <t>ООПТ ГПЗ РЗ «Инской»</t>
  </si>
  <si>
    <t>Чистоозерный район</t>
  </si>
  <si>
    <t>29.1.</t>
  </si>
  <si>
    <t>Общедоступные охотничьи угодья участок «Северо-Западный»</t>
  </si>
  <si>
    <t>29.2.</t>
  </si>
  <si>
    <t>Общедоступные охотничьи угодья участок «Юго-Восточный»</t>
  </si>
  <si>
    <t>29.3.</t>
  </si>
  <si>
    <t>Общедоступные охотничьи угодья участок «Юго-Западный»</t>
  </si>
  <si>
    <t>29.4.</t>
  </si>
  <si>
    <t>Общедоступные охотничьи угодья участок «Юдинский»</t>
  </si>
  <si>
    <t>29.5.</t>
  </si>
  <si>
    <t>«Малахит» участок «Романовка»</t>
  </si>
  <si>
    <t>29.6.</t>
  </si>
  <si>
    <t>«Малахит» участок «Сибиряк»</t>
  </si>
  <si>
    <t>29.7.</t>
  </si>
  <si>
    <t>«Малахит» участок «Чистоозёрное»</t>
  </si>
  <si>
    <t>29.8.</t>
  </si>
  <si>
    <t>«Чистые озера»</t>
  </si>
  <si>
    <t>29.9.</t>
  </si>
  <si>
    <t>ООПТ ГПЗ РЗ «Юдинский»</t>
  </si>
  <si>
    <t>Чулымский район</t>
  </si>
  <si>
    <t>30.1.</t>
  </si>
  <si>
    <t>30.2.</t>
  </si>
  <si>
    <t>30.3.</t>
  </si>
  <si>
    <t>30.4.</t>
  </si>
  <si>
    <t>«Заимка»</t>
  </si>
  <si>
    <t>30.5.</t>
  </si>
  <si>
    <t>«Тойское»</t>
  </si>
  <si>
    <t>30.6.</t>
  </si>
  <si>
    <t>«Трофей»  участок «Байкал»</t>
  </si>
  <si>
    <t>30.7.</t>
  </si>
  <si>
    <t>«Трофей»  участок «Зыбунки»</t>
  </si>
  <si>
    <t>30.8.</t>
  </si>
  <si>
    <t>«Чулымское»</t>
  </si>
  <si>
    <t>30.9.</t>
  </si>
  <si>
    <t>ООПТ ГПЗ РЗ «Чикманский»</t>
  </si>
  <si>
    <t>Итого по Новосибирской области:</t>
  </si>
  <si>
    <t>Гаршнеп</t>
  </si>
  <si>
    <t>Дупель обыкновенный</t>
  </si>
  <si>
    <t>Улиты</t>
  </si>
  <si>
    <t>Чибис</t>
  </si>
  <si>
    <t>Мородунка</t>
  </si>
  <si>
    <t>Турухтан</t>
  </si>
  <si>
    <t>Травник</t>
  </si>
  <si>
    <t>Тулес</t>
  </si>
  <si>
    <t>Камнешарка</t>
  </si>
  <si>
    <t>Кроншнеп большой</t>
  </si>
  <si>
    <t>Кроншнеп средний</t>
  </si>
  <si>
    <t>Хрустан</t>
  </si>
  <si>
    <t>Кулики (вид не определен)</t>
  </si>
  <si>
    <t>Обыкновенный погоныш</t>
  </si>
  <si>
    <t>Саджа</t>
  </si>
  <si>
    <t>Камышница обыкновенная</t>
  </si>
  <si>
    <t>Коростель</t>
  </si>
  <si>
    <t>Кеклик</t>
  </si>
  <si>
    <t>Фазан</t>
  </si>
  <si>
    <t>Пастушок</t>
  </si>
  <si>
    <t>Лысуха</t>
  </si>
  <si>
    <t>Улары</t>
  </si>
  <si>
    <t>Гуменник</t>
  </si>
  <si>
    <t>2.1.</t>
  </si>
  <si>
    <t>2.2.</t>
  </si>
  <si>
    <t>2.3.</t>
  </si>
  <si>
    <t>7.5.</t>
  </si>
  <si>
    <t>10.7.</t>
  </si>
  <si>
    <t>10.8.</t>
  </si>
  <si>
    <t>10.9.</t>
  </si>
  <si>
    <t>20.7.</t>
  </si>
  <si>
    <t>ООПТ ГПЗ РЗ "Караканский бор"</t>
  </si>
  <si>
    <t>22.5.</t>
  </si>
  <si>
    <t>"Меретское"</t>
  </si>
  <si>
    <t>22.6.</t>
  </si>
  <si>
    <t>22.7.</t>
  </si>
  <si>
    <t>Гусь белолобый</t>
  </si>
  <si>
    <t>Гусь серый</t>
  </si>
  <si>
    <t>Гусь белый</t>
  </si>
  <si>
    <t>Казарка белощекая</t>
  </si>
  <si>
    <t>Гуси (вид не определен)</t>
  </si>
  <si>
    <t>Кряква</t>
  </si>
  <si>
    <t>Чирок-свистунок</t>
  </si>
  <si>
    <t>Чирок-трескунок</t>
  </si>
  <si>
    <t>Серая утка</t>
  </si>
  <si>
    <t>Касатка</t>
  </si>
  <si>
    <t>Гага обыкновенная</t>
  </si>
  <si>
    <t>Синьга</t>
  </si>
  <si>
    <t>Каменушка</t>
  </si>
  <si>
    <t>Гоголь обыкновенный</t>
  </si>
  <si>
    <t>Свиязь</t>
  </si>
  <si>
    <t>Кряква черная</t>
  </si>
  <si>
    <t>Красноносый нырок</t>
  </si>
  <si>
    <t>Красноголовый нырок</t>
  </si>
  <si>
    <t>Хохлатая чернеть</t>
  </si>
  <si>
    <t>Крохали (в том числе луток)</t>
  </si>
  <si>
    <t>Турпан</t>
  </si>
  <si>
    <t>Огарь</t>
  </si>
  <si>
    <t>Казыки"</t>
  </si>
  <si>
    <t>10.10.1.</t>
  </si>
  <si>
    <t>10.10.2.</t>
  </si>
  <si>
    <t>Шилохвость</t>
  </si>
  <si>
    <t>Широконоска</t>
  </si>
  <si>
    <t>Пеганка</t>
  </si>
  <si>
    <t>Утки (вид не определен)</t>
  </si>
  <si>
    <t>Луток</t>
  </si>
  <si>
    <t>Ворона серая</t>
  </si>
  <si>
    <t>Грач</t>
  </si>
  <si>
    <t>Дрозд рябинник</t>
  </si>
  <si>
    <t xml:space="preserve">Большая поганка </t>
  </si>
  <si>
    <t>Лебедь-кликун</t>
  </si>
  <si>
    <t xml:space="preserve">Цапля серая </t>
  </si>
  <si>
    <t>Журавль серый</t>
  </si>
  <si>
    <t>Лицо, ответственное за заполнение формы:</t>
  </si>
  <si>
    <t>должность, фамилия, имя, отчество (при наличии), расшифровка подписи</t>
  </si>
  <si>
    <t>8 (383) 238 72 97</t>
  </si>
  <si>
    <t>(номер контактного телефона)</t>
  </si>
  <si>
    <t>(дата составления документа)</t>
  </si>
  <si>
    <t>Форма 1.2 (ЧП)</t>
  </si>
  <si>
    <t>Документированная информация о численности птиц, отнесенных к охотничьим ресурсам по состоянию на "01" апреля 2023 г.</t>
  </si>
  <si>
    <t>консультант Бибко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</si>
</sst>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sz val="14"/>
      <color rgb="FF22272F"/>
      <name val="Times New Roman"/>
    </font>
    <font>
      <sz val="11"/>
      <color rgb="FF22272F"/>
      <name val="Times New Roman"/>
    </font>
    <font>
      <sz val="9"/>
      <color rgb="FF22272F"/>
      <name val="Times New Roman"/>
    </font>
    <font>
      <b/>
      <sz val="11"/>
      <color rgb="FF22272F"/>
      <name val="Times New Roman"/>
    </font>
    <font>
      <b/>
      <sz val="11"/>
      <color theme="1"/>
      <name val="Times New Roman"/>
    </font>
    <font>
      <b/>
      <sz val="11"/>
      <name val="Times New Roman"/>
    </font>
    <font>
      <sz val="10"/>
      <name val="Times New Roman"/>
    </font>
    <font>
      <b/>
      <sz val="10"/>
      <name val="Times New Roman"/>
    </font>
    <font>
      <sz val="10"/>
      <color theme="1"/>
      <name val="Times New Roman"/>
    </font>
    <font>
      <sz val="8"/>
      <color theme="1"/>
      <name val="Times New Roman"/>
    </font>
    <font>
      <sz val="9"/>
      <color theme="1"/>
      <name val="Times New Roman"/>
    </font>
    <font>
      <b/>
      <sz val="10"/>
      <color rgb="FF22272F"/>
      <name val="Times New Roman"/>
    </font>
    <font>
      <sz val="10"/>
      <color rgb="FF22272F"/>
      <name val="Times New Roman"/>
    </font>
    <font>
      <u/>
      <sz val="10"/>
      <color theme="1"/>
      <name val="Times New Roman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8" fillId="3" borderId="1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vertical="center" wrapText="1"/>
    </xf>
    <xf numFmtId="1" fontId="8" fillId="3" borderId="1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 wrapText="1"/>
    </xf>
    <xf numFmtId="1" fontId="9" fillId="3" borderId="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1" fontId="9" fillId="3" borderId="1" xfId="0" applyNumberFormat="1" applyFont="1" applyFill="1" applyBorder="1" applyAlignment="1" applyProtection="1">
      <alignment vertical="center"/>
    </xf>
    <xf numFmtId="1" fontId="7" fillId="3" borderId="5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wrapText="1"/>
    </xf>
    <xf numFmtId="1" fontId="8" fillId="0" borderId="1" xfId="0" applyNumberFormat="1" applyFont="1" applyBorder="1" applyAlignment="1" applyProtection="1">
      <alignment horizontal="center" vertical="center"/>
    </xf>
    <xf numFmtId="1" fontId="8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1" fontId="9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wrapText="1"/>
    </xf>
    <xf numFmtId="49" fontId="9" fillId="0" borderId="1" xfId="0" applyNumberFormat="1" applyFont="1" applyBorder="1" applyAlignment="1" applyProtection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wrapText="1"/>
    </xf>
    <xf numFmtId="0" fontId="9" fillId="0" borderId="2" xfId="0" applyFont="1" applyBorder="1" applyAlignment="1" applyProtection="1">
      <alignment horizontal="left" vertical="center" wrapText="1"/>
    </xf>
    <xf numFmtId="1" fontId="9" fillId="0" borderId="4" xfId="0" applyNumberFormat="1" applyFont="1" applyBorder="1" applyAlignment="1" applyProtection="1">
      <alignment horizontal="center" vertical="center"/>
    </xf>
    <xf numFmtId="1" fontId="9" fillId="0" borderId="5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wrapText="1"/>
    </xf>
    <xf numFmtId="1" fontId="10" fillId="0" borderId="1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1" fontId="9" fillId="0" borderId="4" xfId="0" applyNumberFormat="1" applyFont="1" applyBorder="1" applyAlignment="1" applyProtection="1">
      <alignment vertical="center"/>
    </xf>
    <xf numFmtId="1" fontId="9" fillId="0" borderId="5" xfId="0" applyNumberFormat="1" applyFont="1" applyBorder="1" applyAlignment="1" applyProtection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1" fontId="9" fillId="3" borderId="4" xfId="0" applyNumberFormat="1" applyFont="1" applyFill="1" applyBorder="1" applyAlignment="1" applyProtection="1">
      <alignment horizontal="center" vertical="center"/>
    </xf>
    <xf numFmtId="1" fontId="9" fillId="3" borderId="6" xfId="0" applyNumberFormat="1" applyFont="1" applyFill="1" applyBorder="1" applyAlignment="1" applyProtection="1">
      <alignment horizontal="center" vertical="center"/>
    </xf>
    <xf numFmtId="1" fontId="9" fillId="3" borderId="5" xfId="0" applyNumberFormat="1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9" fillId="0" borderId="4" xfId="0" applyNumberFormat="1" applyFont="1" applyBorder="1" applyAlignment="1" applyProtection="1">
      <alignment horizontal="center" vertical="center"/>
    </xf>
    <xf numFmtId="1" fontId="9" fillId="0" borderId="5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9" fillId="0" borderId="6" xfId="0" applyNumberFormat="1" applyFont="1" applyBorder="1" applyAlignment="1" applyProtection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2"/>
  <sheetViews>
    <sheetView zoomScale="75" zoomScaleNormal="75" workbookViewId="0">
      <pane ySplit="17" topLeftCell="A18" activePane="bottomLeft" state="frozen"/>
      <selection activeCell="B203" sqref="B203"/>
      <selection pane="bottomLeft" activeCell="A2" sqref="A2:S2"/>
    </sheetView>
  </sheetViews>
  <sheetFormatPr defaultRowHeight="15" x14ac:dyDescent="0.25"/>
  <cols>
    <col min="1" max="1" width="9.140625" style="2"/>
    <col min="2" max="2" width="48.140625" style="1" customWidth="1"/>
    <col min="3" max="3" width="12.140625" style="1" customWidth="1"/>
    <col min="4" max="4" width="9.140625" style="1"/>
    <col min="5" max="5" width="12.85546875" style="3" customWidth="1"/>
    <col min="6" max="6" width="11.28515625" style="3" customWidth="1"/>
    <col min="7" max="7" width="13" style="4" customWidth="1"/>
    <col min="8" max="8" width="13.7109375" style="3" customWidth="1"/>
    <col min="9" max="9" width="12.7109375" style="3" customWidth="1"/>
    <col min="10" max="10" width="13" style="1" customWidth="1"/>
    <col min="11" max="11" width="9.140625" style="3"/>
    <col min="12" max="12" width="14.28515625" style="3" customWidth="1"/>
    <col min="13" max="15" width="9.140625" style="1"/>
    <col min="16" max="16" width="14.7109375" style="1" customWidth="1"/>
    <col min="17" max="17" width="12.28515625" style="1" customWidth="1"/>
    <col min="18" max="18" width="14.28515625" style="1" customWidth="1"/>
    <col min="19" max="19" width="14.5703125" style="1" customWidth="1"/>
    <col min="20" max="20" width="16.140625" style="1" customWidth="1"/>
    <col min="21" max="21" width="9.140625" style="1"/>
    <col min="22" max="22" width="10.28515625" style="1" customWidth="1"/>
    <col min="23" max="23" width="15" style="1" customWidth="1"/>
    <col min="24" max="24" width="13.5703125" style="1" customWidth="1"/>
    <col min="25" max="25" width="12.85546875" style="1" customWidth="1"/>
    <col min="26" max="16384" width="9.140625" style="1"/>
  </cols>
  <sheetData>
    <row r="1" spans="1:25" x14ac:dyDescent="0.25">
      <c r="X1" s="77" t="s">
        <v>528</v>
      </c>
      <c r="Y1" s="77"/>
    </row>
    <row r="2" spans="1:25" ht="28.5" customHeight="1" x14ac:dyDescent="0.3">
      <c r="A2" s="78" t="s">
        <v>529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25" ht="28.5" customHeight="1" x14ac:dyDescent="0.3">
      <c r="A3" s="79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25" ht="21" customHeight="1" x14ac:dyDescent="0.3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5"/>
      <c r="U4" s="5"/>
      <c r="V4" s="5"/>
      <c r="W4" s="5"/>
      <c r="X4" s="5"/>
      <c r="Y4" s="5"/>
    </row>
    <row r="5" spans="1:25" ht="30.75" hidden="1" customHeight="1" x14ac:dyDescent="0.3">
      <c r="A5" s="79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5" ht="39" hidden="1" customHeight="1" x14ac:dyDescent="0.3">
      <c r="A6" s="80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25" ht="18.75" hidden="1" x14ac:dyDescent="0.3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</row>
    <row r="8" spans="1:25" ht="18.75" hidden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</row>
    <row r="9" spans="1:25" hidden="1" x14ac:dyDescent="0.25"/>
    <row r="10" spans="1:25" hidden="1" x14ac:dyDescent="0.25"/>
    <row r="11" spans="1:25" ht="18.75" hidden="1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spans="1:25" ht="18.75" hidden="1" x14ac:dyDescent="0.2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</row>
    <row r="13" spans="1:25" hidden="1" x14ac:dyDescent="0.25"/>
    <row r="14" spans="1:25" ht="27" customHeight="1" x14ac:dyDescent="0.25">
      <c r="A14" s="82" t="s">
        <v>2</v>
      </c>
      <c r="B14" s="83" t="s">
        <v>3</v>
      </c>
      <c r="C14" s="84" t="s">
        <v>4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</row>
    <row r="15" spans="1:25" ht="66" customHeight="1" x14ac:dyDescent="0.25">
      <c r="A15" s="82"/>
      <c r="B15" s="83"/>
      <c r="C15" s="6" t="s">
        <v>5</v>
      </c>
      <c r="D15" s="6" t="s">
        <v>6</v>
      </c>
      <c r="E15" s="6" t="s">
        <v>7</v>
      </c>
      <c r="F15" s="6" t="s">
        <v>8</v>
      </c>
      <c r="G15" s="6" t="s">
        <v>9</v>
      </c>
      <c r="H15" s="6" t="s">
        <v>10</v>
      </c>
      <c r="I15" s="6" t="s">
        <v>11</v>
      </c>
      <c r="J15" s="6" t="s">
        <v>12</v>
      </c>
      <c r="K15" s="6" t="s">
        <v>13</v>
      </c>
      <c r="L15" s="6" t="s">
        <v>14</v>
      </c>
      <c r="M15" s="6" t="s">
        <v>15</v>
      </c>
      <c r="N15" s="6" t="s">
        <v>16</v>
      </c>
      <c r="O15" s="6" t="s">
        <v>17</v>
      </c>
      <c r="P15" s="6" t="s">
        <v>18</v>
      </c>
      <c r="Q15" s="6" t="s">
        <v>19</v>
      </c>
      <c r="R15" s="6" t="s">
        <v>20</v>
      </c>
      <c r="S15" s="6" t="s">
        <v>21</v>
      </c>
      <c r="T15" s="6" t="s">
        <v>22</v>
      </c>
      <c r="U15" s="6" t="s">
        <v>23</v>
      </c>
      <c r="V15" s="6" t="s">
        <v>24</v>
      </c>
      <c r="W15" s="6" t="s">
        <v>25</v>
      </c>
      <c r="X15" s="6" t="s">
        <v>26</v>
      </c>
      <c r="Y15" s="6" t="s">
        <v>27</v>
      </c>
    </row>
    <row r="16" spans="1:25" x14ac:dyDescent="0.25">
      <c r="A16" s="7">
        <v>1</v>
      </c>
      <c r="B16" s="8">
        <v>2</v>
      </c>
      <c r="C16" s="9">
        <v>3</v>
      </c>
      <c r="D16" s="9">
        <v>4</v>
      </c>
      <c r="E16" s="9">
        <v>5</v>
      </c>
      <c r="F16" s="9">
        <v>6</v>
      </c>
      <c r="G16" s="9">
        <v>7</v>
      </c>
      <c r="H16" s="9">
        <v>8</v>
      </c>
      <c r="I16" s="9">
        <v>9</v>
      </c>
      <c r="J16" s="9">
        <v>10</v>
      </c>
      <c r="K16" s="9">
        <v>11</v>
      </c>
      <c r="L16" s="9">
        <v>12</v>
      </c>
      <c r="M16" s="9">
        <v>13</v>
      </c>
      <c r="N16" s="9">
        <v>14</v>
      </c>
      <c r="O16" s="9">
        <v>15</v>
      </c>
      <c r="P16" s="9">
        <v>16</v>
      </c>
      <c r="Q16" s="9">
        <v>17</v>
      </c>
      <c r="R16" s="9">
        <v>18</v>
      </c>
      <c r="S16" s="9">
        <v>19</v>
      </c>
      <c r="T16" s="9">
        <v>20</v>
      </c>
      <c r="U16" s="9">
        <v>21</v>
      </c>
      <c r="V16" s="9">
        <v>22</v>
      </c>
      <c r="W16" s="9">
        <v>23</v>
      </c>
      <c r="X16" s="9">
        <v>24</v>
      </c>
      <c r="Y16" s="9">
        <v>25</v>
      </c>
    </row>
    <row r="17" spans="1:25" ht="30" customHeight="1" x14ac:dyDescent="0.25">
      <c r="A17" s="85" t="s">
        <v>28</v>
      </c>
      <c r="B17" s="86"/>
      <c r="C17" s="10">
        <f t="shared" ref="C17:Y17" si="0">C18+C24+C28+C39+C48+C57+C69+C78+C85+C97+C114+C123+C130+C135+C146+C149+C158+C165+C169+C174+C182+C185+C193+C195+C204+C213+C221+C231+C236+C246</f>
        <v>21438</v>
      </c>
      <c r="D17" s="10">
        <f t="shared" si="0"/>
        <v>0</v>
      </c>
      <c r="E17" s="10">
        <f t="shared" si="0"/>
        <v>18083</v>
      </c>
      <c r="F17" s="10">
        <f t="shared" si="0"/>
        <v>50116</v>
      </c>
      <c r="G17" s="10">
        <f t="shared" si="0"/>
        <v>0</v>
      </c>
      <c r="H17" s="10">
        <f t="shared" si="0"/>
        <v>87463</v>
      </c>
      <c r="I17" s="10">
        <f t="shared" si="0"/>
        <v>0</v>
      </c>
      <c r="J17" s="10">
        <f t="shared" si="0"/>
        <v>0</v>
      </c>
      <c r="K17" s="10">
        <f t="shared" si="0"/>
        <v>38883</v>
      </c>
      <c r="L17" s="10">
        <f t="shared" si="0"/>
        <v>242274</v>
      </c>
      <c r="M17" s="10">
        <f t="shared" si="0"/>
        <v>1527</v>
      </c>
      <c r="N17" s="10">
        <f t="shared" si="0"/>
        <v>12971</v>
      </c>
      <c r="O17" s="10">
        <f t="shared" si="0"/>
        <v>789</v>
      </c>
      <c r="P17" s="10">
        <f t="shared" si="0"/>
        <v>0</v>
      </c>
      <c r="Q17" s="10">
        <f t="shared" si="0"/>
        <v>9134</v>
      </c>
      <c r="R17" s="10">
        <f t="shared" si="0"/>
        <v>0</v>
      </c>
      <c r="S17" s="10">
        <f t="shared" si="0"/>
        <v>56</v>
      </c>
      <c r="T17" s="10">
        <f t="shared" si="0"/>
        <v>76126</v>
      </c>
      <c r="U17" s="10">
        <f t="shared" si="0"/>
        <v>0</v>
      </c>
      <c r="V17" s="10">
        <f t="shared" si="0"/>
        <v>0</v>
      </c>
      <c r="W17" s="10">
        <f t="shared" si="0"/>
        <v>19993</v>
      </c>
      <c r="X17" s="10">
        <f t="shared" si="0"/>
        <v>111</v>
      </c>
      <c r="Y17" s="10">
        <f t="shared" si="0"/>
        <v>0</v>
      </c>
    </row>
    <row r="18" spans="1:25" s="11" customFormat="1" ht="14.25" x14ac:dyDescent="0.2">
      <c r="A18" s="12">
        <v>1</v>
      </c>
      <c r="B18" s="13" t="s">
        <v>29</v>
      </c>
      <c r="C18" s="14">
        <f t="shared" ref="C18:Y18" si="1">C19+C20+C21+C22+C23</f>
        <v>0</v>
      </c>
      <c r="D18" s="14">
        <f t="shared" si="1"/>
        <v>0</v>
      </c>
      <c r="E18" s="14">
        <f t="shared" si="1"/>
        <v>0</v>
      </c>
      <c r="F18" s="14">
        <f t="shared" si="1"/>
        <v>0</v>
      </c>
      <c r="G18" s="14">
        <f t="shared" si="1"/>
        <v>0</v>
      </c>
      <c r="H18" s="14">
        <f t="shared" si="1"/>
        <v>1337</v>
      </c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687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7897</v>
      </c>
      <c r="U18" s="14">
        <f t="shared" si="1"/>
        <v>0</v>
      </c>
      <c r="V18" s="14">
        <f t="shared" si="1"/>
        <v>0</v>
      </c>
      <c r="W18" s="14">
        <f t="shared" si="1"/>
        <v>75</v>
      </c>
      <c r="X18" s="14">
        <f t="shared" si="1"/>
        <v>0</v>
      </c>
      <c r="Y18" s="14">
        <f t="shared" si="1"/>
        <v>0</v>
      </c>
    </row>
    <row r="19" spans="1:25" ht="30.75" customHeight="1" x14ac:dyDescent="0.25">
      <c r="A19" s="15" t="s">
        <v>30</v>
      </c>
      <c r="B19" s="16" t="s">
        <v>31</v>
      </c>
      <c r="C19" s="17"/>
      <c r="D19" s="6"/>
      <c r="E19" s="18"/>
      <c r="F19" s="18"/>
      <c r="G19" s="17"/>
      <c r="H19" s="18">
        <v>778</v>
      </c>
      <c r="I19" s="6"/>
      <c r="J19" s="6"/>
      <c r="K19" s="18"/>
      <c r="L19" s="18">
        <v>469</v>
      </c>
      <c r="M19" s="6"/>
      <c r="N19" s="6"/>
      <c r="O19" s="6"/>
      <c r="P19" s="6"/>
      <c r="Q19" s="6"/>
      <c r="R19" s="6"/>
      <c r="S19" s="6"/>
      <c r="T19" s="87">
        <v>7739</v>
      </c>
      <c r="U19" s="19"/>
      <c r="V19" s="19"/>
      <c r="W19" s="19"/>
      <c r="X19" s="19"/>
      <c r="Y19" s="19"/>
    </row>
    <row r="20" spans="1:25" ht="28.5" customHeight="1" x14ac:dyDescent="0.25">
      <c r="A20" s="15" t="s">
        <v>32</v>
      </c>
      <c r="B20" s="16" t="s">
        <v>33</v>
      </c>
      <c r="C20" s="17"/>
      <c r="D20" s="6"/>
      <c r="E20" s="18"/>
      <c r="F20" s="18"/>
      <c r="G20" s="17"/>
      <c r="H20" s="18"/>
      <c r="I20" s="6"/>
      <c r="J20" s="6"/>
      <c r="K20" s="18"/>
      <c r="L20" s="18"/>
      <c r="M20" s="6"/>
      <c r="N20" s="6"/>
      <c r="O20" s="6"/>
      <c r="P20" s="6"/>
      <c r="Q20" s="6"/>
      <c r="R20" s="6"/>
      <c r="S20" s="6"/>
      <c r="T20" s="88"/>
      <c r="U20" s="19"/>
      <c r="V20" s="19"/>
      <c r="W20" s="19"/>
      <c r="X20" s="19"/>
      <c r="Y20" s="19"/>
    </row>
    <row r="21" spans="1:25" x14ac:dyDescent="0.25">
      <c r="A21" s="15" t="s">
        <v>34</v>
      </c>
      <c r="B21" s="16" t="s">
        <v>35</v>
      </c>
      <c r="C21" s="17"/>
      <c r="D21" s="19"/>
      <c r="E21" s="18"/>
      <c r="F21" s="18"/>
      <c r="G21" s="17"/>
      <c r="H21" s="89">
        <v>362</v>
      </c>
      <c r="I21" s="19"/>
      <c r="J21" s="19"/>
      <c r="K21" s="18"/>
      <c r="L21" s="89">
        <v>218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x14ac:dyDescent="0.25">
      <c r="A22" s="15" t="s">
        <v>36</v>
      </c>
      <c r="B22" s="16" t="s">
        <v>37</v>
      </c>
      <c r="C22" s="17"/>
      <c r="D22" s="19"/>
      <c r="E22" s="18"/>
      <c r="F22" s="18"/>
      <c r="G22" s="17"/>
      <c r="H22" s="90"/>
      <c r="I22" s="19"/>
      <c r="J22" s="19"/>
      <c r="K22" s="18"/>
      <c r="L22" s="90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25.5" x14ac:dyDescent="0.25">
      <c r="A23" s="15" t="s">
        <v>38</v>
      </c>
      <c r="B23" s="16" t="s">
        <v>39</v>
      </c>
      <c r="C23" s="17"/>
      <c r="D23" s="19"/>
      <c r="E23" s="18"/>
      <c r="F23" s="18"/>
      <c r="G23" s="17"/>
      <c r="H23" s="18">
        <v>197</v>
      </c>
      <c r="I23" s="19"/>
      <c r="J23" s="19"/>
      <c r="K23" s="18"/>
      <c r="L23" s="18"/>
      <c r="M23" s="19"/>
      <c r="N23" s="19"/>
      <c r="O23" s="19"/>
      <c r="P23" s="19"/>
      <c r="Q23" s="19"/>
      <c r="R23" s="19"/>
      <c r="S23" s="19"/>
      <c r="T23" s="19">
        <v>158</v>
      </c>
      <c r="U23" s="19"/>
      <c r="V23" s="19"/>
      <c r="W23" s="19">
        <v>75</v>
      </c>
      <c r="X23" s="19"/>
      <c r="Y23" s="19"/>
    </row>
    <row r="24" spans="1:25" x14ac:dyDescent="0.25">
      <c r="A24" s="12">
        <v>2</v>
      </c>
      <c r="B24" s="13" t="s">
        <v>40</v>
      </c>
      <c r="C24" s="14">
        <f t="shared" ref="C24:Y24" si="2">C25+C26+C27</f>
        <v>0</v>
      </c>
      <c r="D24" s="14">
        <f t="shared" si="2"/>
        <v>0</v>
      </c>
      <c r="E24" s="14">
        <f t="shared" si="2"/>
        <v>0</v>
      </c>
      <c r="F24" s="14">
        <f t="shared" si="2"/>
        <v>1454</v>
      </c>
      <c r="G24" s="14">
        <f t="shared" si="2"/>
        <v>0</v>
      </c>
      <c r="H24" s="14">
        <f t="shared" si="2"/>
        <v>74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11941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4">
        <f t="shared" si="2"/>
        <v>0</v>
      </c>
      <c r="Q24" s="14">
        <f t="shared" si="2"/>
        <v>0</v>
      </c>
      <c r="R24" s="14">
        <f t="shared" si="2"/>
        <v>0</v>
      </c>
      <c r="S24" s="14">
        <f t="shared" si="2"/>
        <v>0</v>
      </c>
      <c r="T24" s="14">
        <f t="shared" si="2"/>
        <v>1241</v>
      </c>
      <c r="U24" s="14">
        <f t="shared" si="2"/>
        <v>0</v>
      </c>
      <c r="V24" s="14">
        <f t="shared" si="2"/>
        <v>0</v>
      </c>
      <c r="W24" s="14">
        <f t="shared" si="2"/>
        <v>130</v>
      </c>
      <c r="X24" s="14">
        <f t="shared" si="2"/>
        <v>0</v>
      </c>
      <c r="Y24" s="14">
        <f t="shared" si="2"/>
        <v>0</v>
      </c>
    </row>
    <row r="25" spans="1:25" ht="30" customHeight="1" x14ac:dyDescent="0.25">
      <c r="A25" s="15" t="s">
        <v>41</v>
      </c>
      <c r="B25" s="16" t="s">
        <v>42</v>
      </c>
      <c r="C25" s="20"/>
      <c r="D25" s="19"/>
      <c r="E25" s="21"/>
      <c r="F25" s="21"/>
      <c r="G25" s="20"/>
      <c r="H25" s="21"/>
      <c r="I25" s="19"/>
      <c r="J25" s="19"/>
      <c r="K25" s="21"/>
      <c r="L25" s="18">
        <v>9</v>
      </c>
      <c r="M25" s="19"/>
      <c r="N25" s="19"/>
      <c r="O25" s="19"/>
      <c r="P25" s="19"/>
      <c r="Q25" s="19"/>
      <c r="R25" s="19"/>
      <c r="S25" s="19"/>
      <c r="T25" s="19">
        <v>6</v>
      </c>
      <c r="U25" s="19"/>
      <c r="V25" s="19"/>
      <c r="W25" s="19"/>
      <c r="X25" s="19"/>
      <c r="Y25" s="19"/>
    </row>
    <row r="26" spans="1:25" x14ac:dyDescent="0.25">
      <c r="A26" s="15" t="s">
        <v>43</v>
      </c>
      <c r="B26" s="16" t="s">
        <v>44</v>
      </c>
      <c r="C26" s="17"/>
      <c r="D26" s="19"/>
      <c r="E26" s="18"/>
      <c r="F26" s="18">
        <v>1400</v>
      </c>
      <c r="G26" s="17"/>
      <c r="H26" s="18"/>
      <c r="I26" s="19"/>
      <c r="J26" s="19"/>
      <c r="K26" s="18"/>
      <c r="L26" s="18">
        <v>11512</v>
      </c>
      <c r="M26" s="19"/>
      <c r="N26" s="19"/>
      <c r="O26" s="19"/>
      <c r="P26" s="19"/>
      <c r="Q26" s="19"/>
      <c r="R26" s="19"/>
      <c r="S26" s="19"/>
      <c r="T26" s="19">
        <v>1235</v>
      </c>
      <c r="U26" s="19"/>
      <c r="V26" s="19"/>
      <c r="W26" s="19"/>
      <c r="X26" s="19"/>
      <c r="Y26" s="19"/>
    </row>
    <row r="27" spans="1:25" x14ac:dyDescent="0.25">
      <c r="A27" s="15" t="s">
        <v>45</v>
      </c>
      <c r="B27" s="16" t="s">
        <v>46</v>
      </c>
      <c r="C27" s="17"/>
      <c r="D27" s="19"/>
      <c r="E27" s="18"/>
      <c r="F27" s="18">
        <v>54</v>
      </c>
      <c r="G27" s="17"/>
      <c r="H27" s="18">
        <v>74</v>
      </c>
      <c r="I27" s="19"/>
      <c r="J27" s="19"/>
      <c r="K27" s="18"/>
      <c r="L27" s="18">
        <v>420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>
        <v>130</v>
      </c>
      <c r="X27" s="19"/>
      <c r="Y27" s="19"/>
    </row>
    <row r="28" spans="1:25" x14ac:dyDescent="0.25">
      <c r="A28" s="12">
        <v>3</v>
      </c>
      <c r="B28" s="13" t="s">
        <v>47</v>
      </c>
      <c r="C28" s="14">
        <f>C29+C30+C33+C34+C35+C36+C37+C38</f>
        <v>349</v>
      </c>
      <c r="D28" s="14">
        <f>D29+D30+D33+D34+D35+D36+D37+D38</f>
        <v>0</v>
      </c>
      <c r="E28" s="14">
        <f>E29+E30+E31+E32+E33+E34+E35+E36+E37+E38</f>
        <v>877</v>
      </c>
      <c r="F28" s="14">
        <f>F29+F30+F33+F34+F35+F36+F37+F38</f>
        <v>0</v>
      </c>
      <c r="G28" s="14">
        <f>G29+G30+G33+G34+G35+G36+G37+G38</f>
        <v>0</v>
      </c>
      <c r="H28" s="14">
        <f>H29+H30+H33+H34+H35+H36+H37+H38</f>
        <v>0</v>
      </c>
      <c r="I28" s="14">
        <f>I29+I30+I33+I34+I35+I36+I37+I38</f>
        <v>0</v>
      </c>
      <c r="J28" s="14">
        <f>J29+J30+J33+J34+J35+J36+J37+J38</f>
        <v>0</v>
      </c>
      <c r="K28" s="14">
        <f>K29+K30+K31+K32+K33+K34+K35+K36+K37+K38</f>
        <v>5830</v>
      </c>
      <c r="L28" s="14">
        <f>L29+L30+L31+L32+L33+L34+L35+L36+L37+L38</f>
        <v>7831</v>
      </c>
      <c r="M28" s="14">
        <f t="shared" ref="M28:Y28" si="3">M29+M30+M33+M34+M35+M36+M37+M38</f>
        <v>0</v>
      </c>
      <c r="N28" s="14">
        <f t="shared" si="3"/>
        <v>0</v>
      </c>
      <c r="O28" s="14">
        <f t="shared" si="3"/>
        <v>0</v>
      </c>
      <c r="P28" s="14">
        <f t="shared" si="3"/>
        <v>0</v>
      </c>
      <c r="Q28" s="14">
        <f t="shared" si="3"/>
        <v>41</v>
      </c>
      <c r="R28" s="14">
        <f t="shared" si="3"/>
        <v>0</v>
      </c>
      <c r="S28" s="14">
        <f t="shared" si="3"/>
        <v>0</v>
      </c>
      <c r="T28" s="14">
        <f t="shared" si="3"/>
        <v>1995</v>
      </c>
      <c r="U28" s="14">
        <f t="shared" si="3"/>
        <v>0</v>
      </c>
      <c r="V28" s="14">
        <f t="shared" si="3"/>
        <v>0</v>
      </c>
      <c r="W28" s="14">
        <f t="shared" si="3"/>
        <v>513</v>
      </c>
      <c r="X28" s="14">
        <f t="shared" si="3"/>
        <v>0</v>
      </c>
      <c r="Y28" s="14">
        <f t="shared" si="3"/>
        <v>0</v>
      </c>
    </row>
    <row r="29" spans="1:25" ht="23.25" customHeight="1" x14ac:dyDescent="0.25">
      <c r="A29" s="15" t="s">
        <v>48</v>
      </c>
      <c r="B29" s="16" t="s">
        <v>49</v>
      </c>
      <c r="C29" s="17"/>
      <c r="D29" s="19"/>
      <c r="E29" s="18">
        <v>170</v>
      </c>
      <c r="F29" s="18"/>
      <c r="G29" s="17"/>
      <c r="H29" s="18"/>
      <c r="I29" s="19"/>
      <c r="J29" s="19"/>
      <c r="K29" s="18">
        <v>1761</v>
      </c>
      <c r="L29" s="18">
        <v>2955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x14ac:dyDescent="0.25">
      <c r="A30" s="15" t="s">
        <v>50</v>
      </c>
      <c r="B30" s="16" t="s">
        <v>51</v>
      </c>
      <c r="C30" s="91">
        <v>264</v>
      </c>
      <c r="D30" s="19"/>
      <c r="E30" s="89">
        <v>157</v>
      </c>
      <c r="F30" s="18"/>
      <c r="G30" s="17"/>
      <c r="H30" s="18"/>
      <c r="I30" s="19"/>
      <c r="J30" s="19"/>
      <c r="K30" s="89">
        <v>444</v>
      </c>
      <c r="L30" s="89">
        <v>1246</v>
      </c>
      <c r="M30" s="19"/>
      <c r="N30" s="19"/>
      <c r="O30" s="19"/>
      <c r="P30" s="19"/>
      <c r="Q30" s="19"/>
      <c r="R30" s="19"/>
      <c r="S30" s="19"/>
      <c r="T30" s="87">
        <v>314</v>
      </c>
      <c r="U30" s="19"/>
      <c r="V30" s="19"/>
      <c r="W30" s="87">
        <v>457</v>
      </c>
      <c r="X30" s="19"/>
      <c r="Y30" s="19"/>
    </row>
    <row r="31" spans="1:25" x14ac:dyDescent="0.25">
      <c r="A31" s="15" t="s">
        <v>52</v>
      </c>
      <c r="B31" s="16" t="s">
        <v>53</v>
      </c>
      <c r="C31" s="92"/>
      <c r="D31" s="19"/>
      <c r="E31" s="94"/>
      <c r="F31" s="18"/>
      <c r="G31" s="17"/>
      <c r="H31" s="18"/>
      <c r="I31" s="19"/>
      <c r="J31" s="19"/>
      <c r="K31" s="94"/>
      <c r="L31" s="94"/>
      <c r="M31" s="19"/>
      <c r="N31" s="19"/>
      <c r="O31" s="19"/>
      <c r="P31" s="19"/>
      <c r="Q31" s="19"/>
      <c r="R31" s="19"/>
      <c r="S31" s="19"/>
      <c r="T31" s="95"/>
      <c r="U31" s="19"/>
      <c r="V31" s="19"/>
      <c r="W31" s="95"/>
      <c r="X31" s="19"/>
      <c r="Y31" s="19"/>
    </row>
    <row r="32" spans="1:25" x14ac:dyDescent="0.25">
      <c r="A32" s="15" t="s">
        <v>54</v>
      </c>
      <c r="B32" s="16" t="s">
        <v>55</v>
      </c>
      <c r="C32" s="93"/>
      <c r="D32" s="19"/>
      <c r="E32" s="90"/>
      <c r="F32" s="18"/>
      <c r="G32" s="17"/>
      <c r="H32" s="18"/>
      <c r="I32" s="19"/>
      <c r="J32" s="19"/>
      <c r="K32" s="90"/>
      <c r="L32" s="90"/>
      <c r="M32" s="19"/>
      <c r="N32" s="19"/>
      <c r="O32" s="19"/>
      <c r="P32" s="19"/>
      <c r="Q32" s="19"/>
      <c r="R32" s="19"/>
      <c r="S32" s="19"/>
      <c r="T32" s="88"/>
      <c r="U32" s="19"/>
      <c r="V32" s="19"/>
      <c r="W32" s="88"/>
      <c r="X32" s="19"/>
      <c r="Y32" s="19"/>
    </row>
    <row r="33" spans="1:25" ht="25.5" x14ac:dyDescent="0.25">
      <c r="A33" s="15" t="s">
        <v>56</v>
      </c>
      <c r="B33" s="16" t="s">
        <v>57</v>
      </c>
      <c r="C33" s="17"/>
      <c r="D33" s="19"/>
      <c r="E33" s="18">
        <v>40</v>
      </c>
      <c r="F33" s="18"/>
      <c r="G33" s="17"/>
      <c r="H33" s="18"/>
      <c r="I33" s="19"/>
      <c r="J33" s="19"/>
      <c r="K33" s="18">
        <v>59</v>
      </c>
      <c r="L33" s="18">
        <v>439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x14ac:dyDescent="0.25">
      <c r="A34" s="15" t="s">
        <v>58</v>
      </c>
      <c r="B34" s="16" t="s">
        <v>59</v>
      </c>
      <c r="C34" s="17"/>
      <c r="D34" s="19"/>
      <c r="E34" s="18">
        <v>60</v>
      </c>
      <c r="F34" s="18"/>
      <c r="G34" s="17"/>
      <c r="H34" s="18"/>
      <c r="I34" s="19"/>
      <c r="J34" s="19"/>
      <c r="K34" s="18">
        <v>1935</v>
      </c>
      <c r="L34" s="18">
        <v>889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x14ac:dyDescent="0.25">
      <c r="A35" s="15" t="s">
        <v>60</v>
      </c>
      <c r="B35" s="16" t="s">
        <v>61</v>
      </c>
      <c r="C35" s="17"/>
      <c r="D35" s="19"/>
      <c r="E35" s="18"/>
      <c r="F35" s="18"/>
      <c r="G35" s="17"/>
      <c r="H35" s="18"/>
      <c r="I35" s="19"/>
      <c r="J35" s="19"/>
      <c r="K35" s="18">
        <v>32</v>
      </c>
      <c r="L35" s="18">
        <v>683</v>
      </c>
      <c r="M35" s="19"/>
      <c r="N35" s="19"/>
      <c r="O35" s="19"/>
      <c r="P35" s="19"/>
      <c r="Q35" s="19"/>
      <c r="R35" s="19"/>
      <c r="S35" s="19"/>
      <c r="T35" s="19">
        <v>708</v>
      </c>
      <c r="U35" s="19"/>
      <c r="V35" s="19"/>
      <c r="W35" s="19">
        <v>20</v>
      </c>
      <c r="X35" s="19"/>
      <c r="Y35" s="19"/>
    </row>
    <row r="36" spans="1:25" x14ac:dyDescent="0.25">
      <c r="A36" s="15" t="s">
        <v>62</v>
      </c>
      <c r="B36" s="16" t="s">
        <v>63</v>
      </c>
      <c r="C36" s="17">
        <v>85</v>
      </c>
      <c r="D36" s="19"/>
      <c r="E36" s="18">
        <v>323</v>
      </c>
      <c r="F36" s="18"/>
      <c r="G36" s="17"/>
      <c r="H36" s="18"/>
      <c r="I36" s="19"/>
      <c r="J36" s="19"/>
      <c r="K36" s="18">
        <v>1247</v>
      </c>
      <c r="L36" s="18">
        <v>696</v>
      </c>
      <c r="M36" s="19"/>
      <c r="N36" s="19"/>
      <c r="O36" s="19"/>
      <c r="P36" s="19"/>
      <c r="Q36" s="19">
        <v>41</v>
      </c>
      <c r="R36" s="19"/>
      <c r="S36" s="19"/>
      <c r="T36" s="19">
        <v>31</v>
      </c>
      <c r="U36" s="19"/>
      <c r="V36" s="19"/>
      <c r="W36" s="19">
        <v>36</v>
      </c>
      <c r="X36" s="19"/>
      <c r="Y36" s="19"/>
    </row>
    <row r="37" spans="1:25" x14ac:dyDescent="0.25">
      <c r="A37" s="15" t="s">
        <v>64</v>
      </c>
      <c r="B37" s="16" t="s">
        <v>65</v>
      </c>
      <c r="C37" s="17"/>
      <c r="D37" s="19"/>
      <c r="E37" s="18">
        <v>127</v>
      </c>
      <c r="F37" s="18"/>
      <c r="G37" s="17"/>
      <c r="H37" s="18"/>
      <c r="I37" s="19"/>
      <c r="J37" s="19"/>
      <c r="K37" s="18">
        <v>307</v>
      </c>
      <c r="L37" s="18">
        <v>228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x14ac:dyDescent="0.25">
      <c r="A38" s="15" t="s">
        <v>66</v>
      </c>
      <c r="B38" s="16" t="s">
        <v>67</v>
      </c>
      <c r="C38" s="17"/>
      <c r="D38" s="19"/>
      <c r="E38" s="18"/>
      <c r="F38" s="18"/>
      <c r="G38" s="17"/>
      <c r="H38" s="18"/>
      <c r="I38" s="19"/>
      <c r="J38" s="19"/>
      <c r="K38" s="18">
        <v>45</v>
      </c>
      <c r="L38" s="18">
        <v>695</v>
      </c>
      <c r="M38" s="19"/>
      <c r="N38" s="19"/>
      <c r="O38" s="19"/>
      <c r="P38" s="19"/>
      <c r="Q38" s="19"/>
      <c r="R38" s="19"/>
      <c r="S38" s="19"/>
      <c r="T38" s="19">
        <v>942</v>
      </c>
      <c r="U38" s="19"/>
      <c r="V38" s="19"/>
      <c r="W38" s="19"/>
      <c r="X38" s="19"/>
      <c r="Y38" s="19"/>
    </row>
    <row r="39" spans="1:25" x14ac:dyDescent="0.25">
      <c r="A39" s="12">
        <v>4</v>
      </c>
      <c r="B39" s="13" t="s">
        <v>68</v>
      </c>
      <c r="C39" s="14">
        <f t="shared" ref="C39:Y39" si="4">C40+C41+C42+C43+C44+C45+C46+C47</f>
        <v>0</v>
      </c>
      <c r="D39" s="14">
        <f t="shared" si="4"/>
        <v>0</v>
      </c>
      <c r="E39" s="14">
        <f t="shared" si="4"/>
        <v>0</v>
      </c>
      <c r="F39" s="14">
        <f t="shared" si="4"/>
        <v>607</v>
      </c>
      <c r="G39" s="14">
        <f t="shared" si="4"/>
        <v>0</v>
      </c>
      <c r="H39" s="14">
        <f t="shared" si="4"/>
        <v>3391</v>
      </c>
      <c r="I39" s="14">
        <f t="shared" si="4"/>
        <v>0</v>
      </c>
      <c r="J39" s="14">
        <f t="shared" si="4"/>
        <v>0</v>
      </c>
      <c r="K39" s="14">
        <f t="shared" si="4"/>
        <v>0</v>
      </c>
      <c r="L39" s="14">
        <f t="shared" si="4"/>
        <v>6640</v>
      </c>
      <c r="M39" s="14">
        <f t="shared" si="4"/>
        <v>0</v>
      </c>
      <c r="N39" s="14">
        <f t="shared" si="4"/>
        <v>0</v>
      </c>
      <c r="O39" s="14">
        <f t="shared" si="4"/>
        <v>0</v>
      </c>
      <c r="P39" s="14">
        <f t="shared" si="4"/>
        <v>0</v>
      </c>
      <c r="Q39" s="14">
        <f t="shared" si="4"/>
        <v>0</v>
      </c>
      <c r="R39" s="14">
        <f t="shared" si="4"/>
        <v>0</v>
      </c>
      <c r="S39" s="14">
        <f t="shared" si="4"/>
        <v>0</v>
      </c>
      <c r="T39" s="14">
        <f t="shared" si="4"/>
        <v>1096</v>
      </c>
      <c r="U39" s="14">
        <f t="shared" si="4"/>
        <v>0</v>
      </c>
      <c r="V39" s="14">
        <f t="shared" si="4"/>
        <v>0</v>
      </c>
      <c r="W39" s="14">
        <f t="shared" si="4"/>
        <v>42</v>
      </c>
      <c r="X39" s="14">
        <f t="shared" si="4"/>
        <v>0</v>
      </c>
      <c r="Y39" s="14">
        <f t="shared" si="4"/>
        <v>0</v>
      </c>
    </row>
    <row r="40" spans="1:25" ht="23.25" customHeight="1" x14ac:dyDescent="0.25">
      <c r="A40" s="15" t="s">
        <v>69</v>
      </c>
      <c r="B40" s="16" t="s">
        <v>70</v>
      </c>
      <c r="C40" s="17"/>
      <c r="D40" s="19"/>
      <c r="E40" s="18"/>
      <c r="F40" s="18"/>
      <c r="G40" s="17"/>
      <c r="H40" s="89">
        <v>367</v>
      </c>
      <c r="I40" s="19"/>
      <c r="J40" s="19"/>
      <c r="K40" s="18"/>
      <c r="L40" s="18">
        <v>887</v>
      </c>
      <c r="M40" s="19"/>
      <c r="N40" s="19"/>
      <c r="O40" s="19"/>
      <c r="P40" s="19"/>
      <c r="Q40" s="19"/>
      <c r="R40" s="19"/>
      <c r="S40" s="19"/>
      <c r="T40" s="87">
        <v>244</v>
      </c>
      <c r="U40" s="19"/>
      <c r="V40" s="19"/>
      <c r="W40" s="87">
        <v>42</v>
      </c>
      <c r="X40" s="19"/>
      <c r="Y40" s="19"/>
    </row>
    <row r="41" spans="1:25" x14ac:dyDescent="0.25">
      <c r="A41" s="15" t="s">
        <v>71</v>
      </c>
      <c r="B41" s="16" t="s">
        <v>72</v>
      </c>
      <c r="C41" s="17"/>
      <c r="D41" s="19"/>
      <c r="E41" s="18"/>
      <c r="F41" s="18"/>
      <c r="G41" s="17"/>
      <c r="H41" s="90"/>
      <c r="I41" s="19"/>
      <c r="J41" s="19"/>
      <c r="K41" s="18"/>
      <c r="L41" s="18">
        <v>361</v>
      </c>
      <c r="M41" s="19"/>
      <c r="N41" s="19"/>
      <c r="O41" s="19"/>
      <c r="P41" s="19"/>
      <c r="Q41" s="19"/>
      <c r="R41" s="19"/>
      <c r="S41" s="19"/>
      <c r="T41" s="88"/>
      <c r="U41" s="19"/>
      <c r="V41" s="19"/>
      <c r="W41" s="88"/>
      <c r="X41" s="19"/>
      <c r="Y41" s="19"/>
    </row>
    <row r="42" spans="1:25" x14ac:dyDescent="0.25">
      <c r="A42" s="15" t="s">
        <v>73</v>
      </c>
      <c r="B42" s="16" t="s">
        <v>74</v>
      </c>
      <c r="C42" s="17"/>
      <c r="D42" s="19"/>
      <c r="E42" s="18"/>
      <c r="F42" s="18">
        <v>443</v>
      </c>
      <c r="G42" s="17"/>
      <c r="H42" s="18">
        <v>1899</v>
      </c>
      <c r="I42" s="19"/>
      <c r="J42" s="19"/>
      <c r="K42" s="18"/>
      <c r="L42" s="18">
        <v>2882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x14ac:dyDescent="0.25">
      <c r="A43" s="15" t="s">
        <v>75</v>
      </c>
      <c r="B43" s="16" t="s">
        <v>76</v>
      </c>
      <c r="C43" s="17"/>
      <c r="D43" s="19"/>
      <c r="E43" s="18"/>
      <c r="F43" s="18">
        <v>143</v>
      </c>
      <c r="G43" s="17"/>
      <c r="H43" s="89">
        <v>115</v>
      </c>
      <c r="I43" s="19"/>
      <c r="J43" s="19"/>
      <c r="K43" s="18"/>
      <c r="L43" s="18">
        <v>209</v>
      </c>
      <c r="M43" s="19"/>
      <c r="N43" s="19"/>
      <c r="O43" s="19"/>
      <c r="P43" s="19"/>
      <c r="Q43" s="19"/>
      <c r="R43" s="19"/>
      <c r="S43" s="19"/>
      <c r="T43" s="87">
        <v>400</v>
      </c>
      <c r="U43" s="19"/>
      <c r="V43" s="19"/>
      <c r="W43" s="19"/>
      <c r="X43" s="19"/>
      <c r="Y43" s="19"/>
    </row>
    <row r="44" spans="1:25" s="3" customFormat="1" x14ac:dyDescent="0.25">
      <c r="A44" s="15" t="s">
        <v>77</v>
      </c>
      <c r="B44" s="16" t="s">
        <v>78</v>
      </c>
      <c r="C44" s="17"/>
      <c r="D44" s="19"/>
      <c r="E44" s="18"/>
      <c r="F44" s="18"/>
      <c r="G44" s="17"/>
      <c r="H44" s="90"/>
      <c r="I44" s="19"/>
      <c r="J44" s="19"/>
      <c r="K44" s="18"/>
      <c r="L44" s="18">
        <v>79</v>
      </c>
      <c r="M44" s="19"/>
      <c r="N44" s="19"/>
      <c r="O44" s="19"/>
      <c r="P44" s="19"/>
      <c r="Q44" s="19"/>
      <c r="R44" s="19"/>
      <c r="S44" s="19"/>
      <c r="T44" s="88"/>
      <c r="U44" s="19"/>
      <c r="V44" s="19"/>
      <c r="W44" s="19"/>
      <c r="X44" s="19"/>
      <c r="Y44" s="19"/>
    </row>
    <row r="45" spans="1:25" ht="25.5" x14ac:dyDescent="0.25">
      <c r="A45" s="15" t="s">
        <v>79</v>
      </c>
      <c r="B45" s="16" t="s">
        <v>80</v>
      </c>
      <c r="C45" s="17"/>
      <c r="D45" s="19"/>
      <c r="E45" s="18"/>
      <c r="F45" s="18"/>
      <c r="G45" s="17"/>
      <c r="H45" s="18">
        <v>894</v>
      </c>
      <c r="I45" s="19"/>
      <c r="J45" s="19"/>
      <c r="K45" s="18"/>
      <c r="L45" s="18">
        <v>2037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25.5" x14ac:dyDescent="0.25">
      <c r="A46" s="15" t="s">
        <v>81</v>
      </c>
      <c r="B46" s="16" t="s">
        <v>82</v>
      </c>
      <c r="C46" s="17"/>
      <c r="D46" s="19"/>
      <c r="E46" s="18"/>
      <c r="F46" s="18">
        <v>21</v>
      </c>
      <c r="G46" s="17"/>
      <c r="H46" s="18"/>
      <c r="I46" s="19"/>
      <c r="J46" s="19"/>
      <c r="K46" s="18"/>
      <c r="L46" s="18">
        <v>86</v>
      </c>
      <c r="M46" s="19"/>
      <c r="N46" s="19"/>
      <c r="O46" s="19"/>
      <c r="P46" s="19"/>
      <c r="Q46" s="19"/>
      <c r="R46" s="19"/>
      <c r="S46" s="19"/>
      <c r="T46" s="19">
        <v>87</v>
      </c>
      <c r="U46" s="19"/>
      <c r="V46" s="19"/>
      <c r="W46" s="19"/>
      <c r="X46" s="19"/>
      <c r="Y46" s="19"/>
    </row>
    <row r="47" spans="1:25" x14ac:dyDescent="0.25">
      <c r="A47" s="15" t="s">
        <v>83</v>
      </c>
      <c r="B47" s="16" t="s">
        <v>84</v>
      </c>
      <c r="C47" s="17"/>
      <c r="D47" s="19"/>
      <c r="E47" s="18"/>
      <c r="F47" s="18"/>
      <c r="G47" s="17"/>
      <c r="H47" s="18">
        <v>116</v>
      </c>
      <c r="I47" s="19"/>
      <c r="J47" s="19"/>
      <c r="K47" s="18"/>
      <c r="L47" s="18">
        <v>99</v>
      </c>
      <c r="M47" s="19"/>
      <c r="N47" s="19"/>
      <c r="O47" s="19"/>
      <c r="P47" s="19"/>
      <c r="Q47" s="19"/>
      <c r="R47" s="19"/>
      <c r="S47" s="19"/>
      <c r="T47" s="19">
        <v>365</v>
      </c>
      <c r="U47" s="19"/>
      <c r="V47" s="19"/>
      <c r="W47" s="19"/>
      <c r="X47" s="19"/>
      <c r="Y47" s="19"/>
    </row>
    <row r="48" spans="1:25" x14ac:dyDescent="0.25">
      <c r="A48" s="12">
        <v>5</v>
      </c>
      <c r="B48" s="13" t="s">
        <v>85</v>
      </c>
      <c r="C48" s="14">
        <f t="shared" ref="C48:Y48" si="5">C49+C50+C51+C52+C53+C54+C55+C56</f>
        <v>89</v>
      </c>
      <c r="D48" s="14">
        <f t="shared" si="5"/>
        <v>0</v>
      </c>
      <c r="E48" s="14">
        <f t="shared" si="5"/>
        <v>0</v>
      </c>
      <c r="F48" s="14">
        <f t="shared" si="5"/>
        <v>1148</v>
      </c>
      <c r="G48" s="14">
        <f t="shared" si="5"/>
        <v>0</v>
      </c>
      <c r="H48" s="14">
        <f t="shared" si="5"/>
        <v>1015</v>
      </c>
      <c r="I48" s="14">
        <f t="shared" si="5"/>
        <v>0</v>
      </c>
      <c r="J48" s="14">
        <f t="shared" si="5"/>
        <v>0</v>
      </c>
      <c r="K48" s="14">
        <f t="shared" si="5"/>
        <v>0</v>
      </c>
      <c r="L48" s="14">
        <f t="shared" si="5"/>
        <v>7991</v>
      </c>
      <c r="M48" s="14">
        <f t="shared" si="5"/>
        <v>0</v>
      </c>
      <c r="N48" s="14">
        <f t="shared" si="5"/>
        <v>0</v>
      </c>
      <c r="O48" s="14">
        <f t="shared" si="5"/>
        <v>0</v>
      </c>
      <c r="P48" s="14">
        <f t="shared" si="5"/>
        <v>0</v>
      </c>
      <c r="Q48" s="14">
        <f t="shared" si="5"/>
        <v>0</v>
      </c>
      <c r="R48" s="14">
        <f t="shared" si="5"/>
        <v>0</v>
      </c>
      <c r="S48" s="14">
        <f t="shared" si="5"/>
        <v>0</v>
      </c>
      <c r="T48" s="14">
        <f t="shared" si="5"/>
        <v>6050</v>
      </c>
      <c r="U48" s="14">
        <f t="shared" si="5"/>
        <v>0</v>
      </c>
      <c r="V48" s="14">
        <f t="shared" si="5"/>
        <v>0</v>
      </c>
      <c r="W48" s="14">
        <f t="shared" si="5"/>
        <v>4799</v>
      </c>
      <c r="X48" s="14">
        <f t="shared" si="5"/>
        <v>0</v>
      </c>
      <c r="Y48" s="14">
        <f t="shared" si="5"/>
        <v>0</v>
      </c>
    </row>
    <row r="49" spans="1:25" x14ac:dyDescent="0.25">
      <c r="A49" s="15" t="s">
        <v>86</v>
      </c>
      <c r="B49" s="16" t="s">
        <v>87</v>
      </c>
      <c r="C49" s="17"/>
      <c r="D49" s="19"/>
      <c r="E49" s="18"/>
      <c r="F49" s="18"/>
      <c r="G49" s="17"/>
      <c r="H49" s="18"/>
      <c r="I49" s="19"/>
      <c r="J49" s="19"/>
      <c r="K49" s="18"/>
      <c r="L49" s="18">
        <v>518</v>
      </c>
      <c r="M49" s="19"/>
      <c r="N49" s="19"/>
      <c r="O49" s="19"/>
      <c r="P49" s="19"/>
      <c r="Q49" s="19"/>
      <c r="R49" s="19"/>
      <c r="S49" s="19"/>
      <c r="T49" s="19">
        <v>556</v>
      </c>
      <c r="U49" s="19"/>
      <c r="V49" s="19"/>
      <c r="W49" s="19">
        <v>4152</v>
      </c>
      <c r="X49" s="19"/>
      <c r="Y49" s="19"/>
    </row>
    <row r="50" spans="1:25" ht="25.5" x14ac:dyDescent="0.25">
      <c r="A50" s="15" t="s">
        <v>88</v>
      </c>
      <c r="B50" s="16" t="s">
        <v>89</v>
      </c>
      <c r="C50" s="17"/>
      <c r="D50" s="19"/>
      <c r="E50" s="18"/>
      <c r="F50" s="18"/>
      <c r="G50" s="17"/>
      <c r="H50" s="18">
        <v>152</v>
      </c>
      <c r="I50" s="19"/>
      <c r="J50" s="19"/>
      <c r="K50" s="18"/>
      <c r="L50" s="18">
        <v>966</v>
      </c>
      <c r="M50" s="19"/>
      <c r="N50" s="19"/>
      <c r="O50" s="19"/>
      <c r="P50" s="19"/>
      <c r="Q50" s="19"/>
      <c r="R50" s="19"/>
      <c r="S50" s="19"/>
      <c r="T50" s="19">
        <v>235</v>
      </c>
      <c r="U50" s="19"/>
      <c r="V50" s="19"/>
      <c r="W50" s="19"/>
      <c r="X50" s="19"/>
      <c r="Y50" s="19"/>
    </row>
    <row r="51" spans="1:25" x14ac:dyDescent="0.25">
      <c r="A51" s="15" t="s">
        <v>90</v>
      </c>
      <c r="B51" s="16" t="s">
        <v>91</v>
      </c>
      <c r="C51" s="17"/>
      <c r="D51" s="19"/>
      <c r="E51" s="18"/>
      <c r="F51" s="18"/>
      <c r="G51" s="17"/>
      <c r="H51" s="18"/>
      <c r="I51" s="19"/>
      <c r="J51" s="19"/>
      <c r="K51" s="18"/>
      <c r="L51" s="18">
        <v>374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x14ac:dyDescent="0.25">
      <c r="A52" s="15" t="s">
        <v>92</v>
      </c>
      <c r="B52" s="16" t="s">
        <v>93</v>
      </c>
      <c r="C52" s="17">
        <v>21</v>
      </c>
      <c r="D52" s="19"/>
      <c r="E52" s="18"/>
      <c r="F52" s="18"/>
      <c r="G52" s="17"/>
      <c r="H52" s="18">
        <v>86</v>
      </c>
      <c r="I52" s="19"/>
      <c r="J52" s="19"/>
      <c r="K52" s="18"/>
      <c r="L52" s="18">
        <v>167</v>
      </c>
      <c r="M52" s="19"/>
      <c r="N52" s="19"/>
      <c r="O52" s="19"/>
      <c r="P52" s="19"/>
      <c r="Q52" s="19"/>
      <c r="R52" s="19"/>
      <c r="S52" s="19"/>
      <c r="T52" s="19">
        <v>764</v>
      </c>
      <c r="U52" s="19"/>
      <c r="V52" s="19"/>
      <c r="W52" s="19">
        <v>233</v>
      </c>
      <c r="X52" s="19"/>
      <c r="Y52" s="19"/>
    </row>
    <row r="53" spans="1:25" ht="25.5" x14ac:dyDescent="0.25">
      <c r="A53" s="15" t="s">
        <v>94</v>
      </c>
      <c r="B53" s="16" t="s">
        <v>95</v>
      </c>
      <c r="C53" s="17"/>
      <c r="D53" s="19"/>
      <c r="E53" s="18"/>
      <c r="F53" s="18"/>
      <c r="G53" s="17"/>
      <c r="H53" s="18"/>
      <c r="I53" s="19"/>
      <c r="J53" s="19"/>
      <c r="K53" s="18"/>
      <c r="L53" s="18">
        <v>1335</v>
      </c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x14ac:dyDescent="0.25">
      <c r="A54" s="15" t="s">
        <v>96</v>
      </c>
      <c r="B54" s="16" t="s">
        <v>97</v>
      </c>
      <c r="C54" s="17">
        <v>63</v>
      </c>
      <c r="D54" s="19"/>
      <c r="E54" s="18"/>
      <c r="F54" s="18">
        <v>1028</v>
      </c>
      <c r="G54" s="17"/>
      <c r="H54" s="18">
        <v>164</v>
      </c>
      <c r="I54" s="19"/>
      <c r="J54" s="19"/>
      <c r="K54" s="18"/>
      <c r="L54" s="18">
        <v>1668</v>
      </c>
      <c r="M54" s="19"/>
      <c r="N54" s="19"/>
      <c r="O54" s="19"/>
      <c r="P54" s="19"/>
      <c r="Q54" s="19"/>
      <c r="R54" s="19"/>
      <c r="S54" s="19"/>
      <c r="T54" s="19">
        <v>437</v>
      </c>
      <c r="U54" s="19"/>
      <c r="V54" s="19"/>
      <c r="W54" s="19">
        <v>181</v>
      </c>
      <c r="X54" s="19"/>
      <c r="Y54" s="19"/>
    </row>
    <row r="55" spans="1:25" ht="25.5" x14ac:dyDescent="0.25">
      <c r="A55" s="15" t="s">
        <v>98</v>
      </c>
      <c r="B55" s="16" t="s">
        <v>99</v>
      </c>
      <c r="C55" s="17">
        <v>5</v>
      </c>
      <c r="D55" s="19"/>
      <c r="E55" s="18"/>
      <c r="F55" s="18">
        <v>120</v>
      </c>
      <c r="G55" s="17"/>
      <c r="H55" s="18">
        <v>613</v>
      </c>
      <c r="I55" s="19"/>
      <c r="J55" s="19"/>
      <c r="K55" s="18"/>
      <c r="L55" s="18">
        <v>792</v>
      </c>
      <c r="M55" s="19"/>
      <c r="N55" s="19"/>
      <c r="O55" s="19"/>
      <c r="P55" s="19"/>
      <c r="Q55" s="19"/>
      <c r="R55" s="19"/>
      <c r="S55" s="19"/>
      <c r="T55" s="19">
        <v>288</v>
      </c>
      <c r="U55" s="19"/>
      <c r="V55" s="19"/>
      <c r="W55" s="19">
        <v>233</v>
      </c>
      <c r="X55" s="19"/>
      <c r="Y55" s="19"/>
    </row>
    <row r="56" spans="1:25" x14ac:dyDescent="0.25">
      <c r="A56" s="15" t="s">
        <v>100</v>
      </c>
      <c r="B56" s="16" t="s">
        <v>101</v>
      </c>
      <c r="C56" s="17"/>
      <c r="D56" s="19"/>
      <c r="E56" s="18"/>
      <c r="F56" s="18"/>
      <c r="G56" s="17"/>
      <c r="H56" s="18"/>
      <c r="I56" s="19"/>
      <c r="J56" s="19"/>
      <c r="K56" s="18"/>
      <c r="L56" s="18">
        <v>2171</v>
      </c>
      <c r="M56" s="19"/>
      <c r="N56" s="19"/>
      <c r="O56" s="19"/>
      <c r="P56" s="19"/>
      <c r="Q56" s="19"/>
      <c r="R56" s="19"/>
      <c r="S56" s="19"/>
      <c r="T56" s="19">
        <v>3770</v>
      </c>
      <c r="U56" s="19"/>
      <c r="V56" s="19"/>
      <c r="W56" s="19"/>
      <c r="X56" s="19"/>
      <c r="Y56" s="19"/>
    </row>
    <row r="57" spans="1:25" x14ac:dyDescent="0.25">
      <c r="A57" s="12">
        <v>6</v>
      </c>
      <c r="B57" s="13" t="s">
        <v>102</v>
      </c>
      <c r="C57" s="14">
        <f t="shared" ref="C57:Y57" si="6">C58+C59+C60+C61+C62+C63+C64+C65+C66+C67+C68</f>
        <v>0</v>
      </c>
      <c r="D57" s="14">
        <f t="shared" si="6"/>
        <v>0</v>
      </c>
      <c r="E57" s="14">
        <f t="shared" si="6"/>
        <v>0</v>
      </c>
      <c r="F57" s="14">
        <f t="shared" si="6"/>
        <v>0</v>
      </c>
      <c r="G57" s="14">
        <f t="shared" si="6"/>
        <v>0</v>
      </c>
      <c r="H57" s="14">
        <f t="shared" si="6"/>
        <v>4782</v>
      </c>
      <c r="I57" s="14">
        <f t="shared" si="6"/>
        <v>0</v>
      </c>
      <c r="J57" s="14">
        <f t="shared" si="6"/>
        <v>0</v>
      </c>
      <c r="K57" s="14">
        <f t="shared" si="6"/>
        <v>0</v>
      </c>
      <c r="L57" s="14">
        <f t="shared" si="6"/>
        <v>6060</v>
      </c>
      <c r="M57" s="14">
        <f t="shared" si="6"/>
        <v>0</v>
      </c>
      <c r="N57" s="14">
        <f t="shared" si="6"/>
        <v>982</v>
      </c>
      <c r="O57" s="14">
        <f t="shared" si="6"/>
        <v>0</v>
      </c>
      <c r="P57" s="14">
        <f t="shared" si="6"/>
        <v>0</v>
      </c>
      <c r="Q57" s="14">
        <f t="shared" si="6"/>
        <v>0</v>
      </c>
      <c r="R57" s="14">
        <f t="shared" si="6"/>
        <v>0</v>
      </c>
      <c r="S57" s="14">
        <f t="shared" si="6"/>
        <v>0</v>
      </c>
      <c r="T57" s="14">
        <f t="shared" si="6"/>
        <v>2435</v>
      </c>
      <c r="U57" s="14">
        <f t="shared" si="6"/>
        <v>0</v>
      </c>
      <c r="V57" s="14">
        <f t="shared" si="6"/>
        <v>0</v>
      </c>
      <c r="W57" s="14">
        <f t="shared" si="6"/>
        <v>2073</v>
      </c>
      <c r="X57" s="14">
        <f t="shared" si="6"/>
        <v>0</v>
      </c>
      <c r="Y57" s="14">
        <f t="shared" si="6"/>
        <v>0</v>
      </c>
    </row>
    <row r="58" spans="1:25" s="3" customFormat="1" ht="24" customHeight="1" x14ac:dyDescent="0.25">
      <c r="A58" s="15" t="s">
        <v>103</v>
      </c>
      <c r="B58" s="16" t="s">
        <v>104</v>
      </c>
      <c r="C58" s="17"/>
      <c r="D58" s="19"/>
      <c r="E58" s="18"/>
      <c r="F58" s="18"/>
      <c r="G58" s="17"/>
      <c r="H58" s="89">
        <v>238</v>
      </c>
      <c r="I58" s="19"/>
      <c r="J58" s="19"/>
      <c r="K58" s="18"/>
      <c r="L58" s="18">
        <v>195</v>
      </c>
      <c r="M58" s="19"/>
      <c r="N58" s="19"/>
      <c r="O58" s="19"/>
      <c r="P58" s="19"/>
      <c r="Q58" s="19"/>
      <c r="R58" s="19"/>
      <c r="S58" s="19"/>
      <c r="T58" s="87">
        <v>238</v>
      </c>
      <c r="U58" s="19"/>
      <c r="V58" s="19"/>
      <c r="W58" s="19"/>
      <c r="X58" s="19"/>
      <c r="Y58" s="19"/>
    </row>
    <row r="59" spans="1:25" s="3" customFormat="1" ht="25.5" customHeight="1" x14ac:dyDescent="0.25">
      <c r="A59" s="15" t="s">
        <v>105</v>
      </c>
      <c r="B59" s="16" t="s">
        <v>106</v>
      </c>
      <c r="C59" s="17"/>
      <c r="D59" s="19"/>
      <c r="E59" s="18"/>
      <c r="F59" s="18"/>
      <c r="G59" s="17"/>
      <c r="H59" s="90"/>
      <c r="I59" s="19"/>
      <c r="J59" s="19"/>
      <c r="K59" s="18"/>
      <c r="L59" s="18">
        <v>149</v>
      </c>
      <c r="M59" s="19"/>
      <c r="N59" s="19"/>
      <c r="O59" s="19"/>
      <c r="P59" s="19"/>
      <c r="Q59" s="19"/>
      <c r="R59" s="19"/>
      <c r="S59" s="19"/>
      <c r="T59" s="88"/>
      <c r="U59" s="19"/>
      <c r="V59" s="19"/>
      <c r="W59" s="19"/>
      <c r="X59" s="19"/>
      <c r="Y59" s="19"/>
    </row>
    <row r="60" spans="1:25" x14ac:dyDescent="0.25">
      <c r="A60" s="15" t="s">
        <v>107</v>
      </c>
      <c r="B60" s="16" t="s">
        <v>108</v>
      </c>
      <c r="C60" s="17"/>
      <c r="D60" s="19"/>
      <c r="E60" s="18"/>
      <c r="F60" s="18"/>
      <c r="G60" s="17"/>
      <c r="H60" s="18">
        <v>70</v>
      </c>
      <c r="I60" s="19"/>
      <c r="J60" s="19"/>
      <c r="K60" s="18"/>
      <c r="L60" s="18">
        <v>89</v>
      </c>
      <c r="M60" s="19"/>
      <c r="N60" s="19"/>
      <c r="O60" s="19"/>
      <c r="P60" s="19"/>
      <c r="Q60" s="19"/>
      <c r="R60" s="19"/>
      <c r="S60" s="19"/>
      <c r="T60" s="19">
        <v>31</v>
      </c>
      <c r="U60" s="19"/>
      <c r="V60" s="19"/>
      <c r="W60" s="19"/>
      <c r="X60" s="19"/>
      <c r="Y60" s="19"/>
    </row>
    <row r="61" spans="1:25" x14ac:dyDescent="0.25">
      <c r="A61" s="15" t="s">
        <v>109</v>
      </c>
      <c r="B61" s="16" t="s">
        <v>110</v>
      </c>
      <c r="C61" s="17"/>
      <c r="D61" s="19"/>
      <c r="E61" s="18"/>
      <c r="F61" s="18"/>
      <c r="G61" s="17"/>
      <c r="H61" s="18"/>
      <c r="I61" s="19"/>
      <c r="J61" s="19"/>
      <c r="K61" s="18"/>
      <c r="L61" s="18">
        <v>1489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x14ac:dyDescent="0.25">
      <c r="A62" s="15" t="s">
        <v>111</v>
      </c>
      <c r="B62" s="16" t="s">
        <v>112</v>
      </c>
      <c r="C62" s="17"/>
      <c r="D62" s="19"/>
      <c r="E62" s="18"/>
      <c r="F62" s="18"/>
      <c r="G62" s="17"/>
      <c r="H62" s="18">
        <v>736</v>
      </c>
      <c r="I62" s="19"/>
      <c r="J62" s="19"/>
      <c r="K62" s="18"/>
      <c r="L62" s="18">
        <v>954</v>
      </c>
      <c r="M62" s="19"/>
      <c r="N62" s="19">
        <v>476</v>
      </c>
      <c r="O62" s="19"/>
      <c r="P62" s="19"/>
      <c r="Q62" s="19"/>
      <c r="R62" s="19"/>
      <c r="S62" s="19"/>
      <c r="T62" s="19">
        <v>280</v>
      </c>
      <c r="U62" s="19"/>
      <c r="V62" s="19"/>
      <c r="W62" s="19">
        <v>964</v>
      </c>
      <c r="X62" s="19"/>
      <c r="Y62" s="19"/>
    </row>
    <row r="63" spans="1:25" x14ac:dyDescent="0.25">
      <c r="A63" s="15" t="s">
        <v>113</v>
      </c>
      <c r="B63" s="16" t="s">
        <v>114</v>
      </c>
      <c r="C63" s="17"/>
      <c r="D63" s="19"/>
      <c r="E63" s="18"/>
      <c r="F63" s="18"/>
      <c r="G63" s="17"/>
      <c r="H63" s="18">
        <v>1904</v>
      </c>
      <c r="I63" s="19"/>
      <c r="J63" s="19"/>
      <c r="K63" s="18"/>
      <c r="L63" s="18">
        <v>2416</v>
      </c>
      <c r="M63" s="19"/>
      <c r="N63" s="19">
        <v>475</v>
      </c>
      <c r="O63" s="19"/>
      <c r="P63" s="19"/>
      <c r="Q63" s="19"/>
      <c r="R63" s="19"/>
      <c r="S63" s="19"/>
      <c r="T63" s="19">
        <v>840</v>
      </c>
      <c r="U63" s="19"/>
      <c r="V63" s="19"/>
      <c r="W63" s="19">
        <v>693</v>
      </c>
      <c r="X63" s="19"/>
      <c r="Y63" s="19"/>
    </row>
    <row r="64" spans="1:25" ht="25.5" x14ac:dyDescent="0.25">
      <c r="A64" s="15" t="s">
        <v>115</v>
      </c>
      <c r="B64" s="16" t="s">
        <v>116</v>
      </c>
      <c r="C64" s="17"/>
      <c r="D64" s="19"/>
      <c r="E64" s="18"/>
      <c r="F64" s="18"/>
      <c r="G64" s="17"/>
      <c r="H64" s="18">
        <v>58</v>
      </c>
      <c r="I64" s="19"/>
      <c r="J64" s="19"/>
      <c r="K64" s="18"/>
      <c r="L64" s="18">
        <v>88</v>
      </c>
      <c r="M64" s="19"/>
      <c r="N64" s="19"/>
      <c r="O64" s="19"/>
      <c r="P64" s="19"/>
      <c r="Q64" s="19"/>
      <c r="R64" s="19"/>
      <c r="S64" s="19"/>
      <c r="T64" s="19">
        <v>48</v>
      </c>
      <c r="U64" s="19"/>
      <c r="V64" s="19"/>
      <c r="W64" s="19"/>
      <c r="X64" s="19"/>
      <c r="Y64" s="19"/>
    </row>
    <row r="65" spans="1:25" ht="25.5" x14ac:dyDescent="0.25">
      <c r="A65" s="15" t="s">
        <v>117</v>
      </c>
      <c r="B65" s="16" t="s">
        <v>118</v>
      </c>
      <c r="C65" s="17"/>
      <c r="D65" s="19"/>
      <c r="E65" s="18"/>
      <c r="F65" s="18"/>
      <c r="G65" s="17"/>
      <c r="H65" s="18">
        <v>1696</v>
      </c>
      <c r="I65" s="19"/>
      <c r="J65" s="19"/>
      <c r="K65" s="18"/>
      <c r="L65" s="18">
        <v>276</v>
      </c>
      <c r="M65" s="19"/>
      <c r="N65" s="19">
        <v>31</v>
      </c>
      <c r="O65" s="19"/>
      <c r="P65" s="19"/>
      <c r="Q65" s="19"/>
      <c r="R65" s="19"/>
      <c r="S65" s="19"/>
      <c r="T65" s="19">
        <v>685</v>
      </c>
      <c r="U65" s="19"/>
      <c r="V65" s="19"/>
      <c r="W65" s="19">
        <v>416</v>
      </c>
      <c r="X65" s="19"/>
      <c r="Y65" s="19"/>
    </row>
    <row r="66" spans="1:25" x14ac:dyDescent="0.25">
      <c r="A66" s="15" t="s">
        <v>119</v>
      </c>
      <c r="B66" s="16" t="s">
        <v>120</v>
      </c>
      <c r="C66" s="17"/>
      <c r="D66" s="19"/>
      <c r="E66" s="18"/>
      <c r="F66" s="18"/>
      <c r="G66" s="17"/>
      <c r="H66" s="18">
        <v>80</v>
      </c>
      <c r="I66" s="19"/>
      <c r="J66" s="19"/>
      <c r="K66" s="18"/>
      <c r="L66" s="18">
        <v>126</v>
      </c>
      <c r="M66" s="19"/>
      <c r="N66" s="19"/>
      <c r="O66" s="19"/>
      <c r="P66" s="19"/>
      <c r="Q66" s="19"/>
      <c r="R66" s="19"/>
      <c r="S66" s="19"/>
      <c r="T66" s="19">
        <v>105</v>
      </c>
      <c r="U66" s="19"/>
      <c r="V66" s="19"/>
      <c r="W66" s="19"/>
      <c r="X66" s="19"/>
      <c r="Y66" s="19"/>
    </row>
    <row r="67" spans="1:25" x14ac:dyDescent="0.25">
      <c r="A67" s="15" t="s">
        <v>121</v>
      </c>
      <c r="B67" s="16" t="s">
        <v>122</v>
      </c>
      <c r="C67" s="17"/>
      <c r="D67" s="19"/>
      <c r="E67" s="18"/>
      <c r="F67" s="18"/>
      <c r="G67" s="17"/>
      <c r="H67" s="18"/>
      <c r="I67" s="19"/>
      <c r="J67" s="19"/>
      <c r="K67" s="18"/>
      <c r="L67" s="18">
        <v>278</v>
      </c>
      <c r="M67" s="19"/>
      <c r="N67" s="19"/>
      <c r="O67" s="19"/>
      <c r="P67" s="19"/>
      <c r="Q67" s="19"/>
      <c r="R67" s="19"/>
      <c r="S67" s="19"/>
      <c r="T67" s="19">
        <v>196</v>
      </c>
      <c r="U67" s="19"/>
      <c r="V67" s="19"/>
      <c r="W67" s="19"/>
      <c r="X67" s="19"/>
      <c r="Y67" s="19"/>
    </row>
    <row r="68" spans="1:25" x14ac:dyDescent="0.25">
      <c r="A68" s="15" t="s">
        <v>123</v>
      </c>
      <c r="B68" s="16" t="s">
        <v>124</v>
      </c>
      <c r="C68" s="17"/>
      <c r="D68" s="19"/>
      <c r="E68" s="18"/>
      <c r="F68" s="18"/>
      <c r="G68" s="17"/>
      <c r="H68" s="18"/>
      <c r="I68" s="19"/>
      <c r="J68" s="19"/>
      <c r="K68" s="18"/>
      <c r="L68" s="18"/>
      <c r="M68" s="19"/>
      <c r="N68" s="19"/>
      <c r="O68" s="19"/>
      <c r="P68" s="19"/>
      <c r="Q68" s="19"/>
      <c r="R68" s="19"/>
      <c r="S68" s="19"/>
      <c r="T68" s="19">
        <v>12</v>
      </c>
      <c r="U68" s="19"/>
      <c r="V68" s="19"/>
      <c r="W68" s="19"/>
      <c r="X68" s="19"/>
      <c r="Y68" s="19"/>
    </row>
    <row r="69" spans="1:25" x14ac:dyDescent="0.25">
      <c r="A69" s="12">
        <v>7</v>
      </c>
      <c r="B69" s="13" t="s">
        <v>125</v>
      </c>
      <c r="C69" s="14">
        <f t="shared" ref="C69:Y69" si="7">C70+C71+C72+C73+C74+C75+C76+C77</f>
        <v>328</v>
      </c>
      <c r="D69" s="14">
        <f t="shared" si="7"/>
        <v>0</v>
      </c>
      <c r="E69" s="14">
        <f t="shared" si="7"/>
        <v>1490</v>
      </c>
      <c r="F69" s="14">
        <f t="shared" si="7"/>
        <v>31</v>
      </c>
      <c r="G69" s="14">
        <f t="shared" si="7"/>
        <v>0</v>
      </c>
      <c r="H69" s="14">
        <f t="shared" si="7"/>
        <v>2534</v>
      </c>
      <c r="I69" s="14">
        <f t="shared" si="7"/>
        <v>0</v>
      </c>
      <c r="J69" s="14">
        <f t="shared" si="7"/>
        <v>0</v>
      </c>
      <c r="K69" s="14">
        <f t="shared" si="7"/>
        <v>3972</v>
      </c>
      <c r="L69" s="14">
        <f t="shared" si="7"/>
        <v>15081</v>
      </c>
      <c r="M69" s="14">
        <f t="shared" si="7"/>
        <v>0</v>
      </c>
      <c r="N69" s="14">
        <f t="shared" si="7"/>
        <v>1054</v>
      </c>
      <c r="O69" s="14">
        <f t="shared" si="7"/>
        <v>0</v>
      </c>
      <c r="P69" s="14">
        <f t="shared" si="7"/>
        <v>0</v>
      </c>
      <c r="Q69" s="14">
        <f t="shared" si="7"/>
        <v>2246</v>
      </c>
      <c r="R69" s="14">
        <f t="shared" si="7"/>
        <v>0</v>
      </c>
      <c r="S69" s="14">
        <f t="shared" si="7"/>
        <v>0</v>
      </c>
      <c r="T69" s="14">
        <f t="shared" si="7"/>
        <v>3046</v>
      </c>
      <c r="U69" s="14">
        <f t="shared" si="7"/>
        <v>0</v>
      </c>
      <c r="V69" s="14">
        <f t="shared" si="7"/>
        <v>0</v>
      </c>
      <c r="W69" s="14">
        <f t="shared" si="7"/>
        <v>31</v>
      </c>
      <c r="X69" s="14">
        <f t="shared" si="7"/>
        <v>0</v>
      </c>
      <c r="Y69" s="14">
        <f t="shared" si="7"/>
        <v>0</v>
      </c>
    </row>
    <row r="70" spans="1:25" ht="25.5" x14ac:dyDescent="0.25">
      <c r="A70" s="15" t="s">
        <v>126</v>
      </c>
      <c r="B70" s="16" t="s">
        <v>127</v>
      </c>
      <c r="C70" s="17"/>
      <c r="D70" s="19"/>
      <c r="E70" s="89">
        <v>8</v>
      </c>
      <c r="F70" s="18"/>
      <c r="G70" s="17"/>
      <c r="H70" s="18"/>
      <c r="I70" s="19"/>
      <c r="J70" s="19"/>
      <c r="K70" s="18"/>
      <c r="L70" s="18">
        <v>272</v>
      </c>
      <c r="M70" s="19"/>
      <c r="N70" s="19"/>
      <c r="O70" s="19"/>
      <c r="P70" s="19"/>
      <c r="Q70" s="19"/>
      <c r="R70" s="19"/>
      <c r="S70" s="19"/>
      <c r="T70" s="87">
        <v>120</v>
      </c>
      <c r="U70" s="19"/>
      <c r="V70" s="19"/>
      <c r="W70" s="19"/>
      <c r="X70" s="19"/>
      <c r="Y70" s="19"/>
    </row>
    <row r="71" spans="1:25" ht="25.5" x14ac:dyDescent="0.25">
      <c r="A71" s="15" t="s">
        <v>128</v>
      </c>
      <c r="B71" s="16" t="s">
        <v>129</v>
      </c>
      <c r="C71" s="17"/>
      <c r="D71" s="19"/>
      <c r="E71" s="90"/>
      <c r="F71" s="18"/>
      <c r="G71" s="17"/>
      <c r="H71" s="18">
        <v>115</v>
      </c>
      <c r="I71" s="19"/>
      <c r="J71" s="19"/>
      <c r="K71" s="18"/>
      <c r="L71" s="18">
        <v>174</v>
      </c>
      <c r="M71" s="19"/>
      <c r="N71" s="19"/>
      <c r="O71" s="19"/>
      <c r="P71" s="19"/>
      <c r="Q71" s="19"/>
      <c r="R71" s="19"/>
      <c r="S71" s="19"/>
      <c r="T71" s="88"/>
      <c r="U71" s="19"/>
      <c r="V71" s="19"/>
      <c r="W71" s="19"/>
      <c r="X71" s="19"/>
      <c r="Y71" s="19"/>
    </row>
    <row r="72" spans="1:25" x14ac:dyDescent="0.25">
      <c r="A72" s="15" t="s">
        <v>130</v>
      </c>
      <c r="B72" s="16" t="s">
        <v>131</v>
      </c>
      <c r="C72" s="17"/>
      <c r="D72" s="19"/>
      <c r="E72" s="18">
        <v>360</v>
      </c>
      <c r="F72" s="18">
        <v>31</v>
      </c>
      <c r="G72" s="17"/>
      <c r="H72" s="18">
        <v>1722</v>
      </c>
      <c r="I72" s="19"/>
      <c r="J72" s="19"/>
      <c r="K72" s="18">
        <v>1098</v>
      </c>
      <c r="L72" s="18">
        <v>4265</v>
      </c>
      <c r="M72" s="19"/>
      <c r="N72" s="19"/>
      <c r="O72" s="19"/>
      <c r="P72" s="19"/>
      <c r="Q72" s="19"/>
      <c r="R72" s="19"/>
      <c r="S72" s="19"/>
      <c r="T72" s="87">
        <v>842</v>
      </c>
      <c r="U72" s="19"/>
      <c r="V72" s="19"/>
      <c r="W72" s="19"/>
      <c r="X72" s="19"/>
      <c r="Y72" s="19"/>
    </row>
    <row r="73" spans="1:25" x14ac:dyDescent="0.25">
      <c r="A73" s="15" t="s">
        <v>132</v>
      </c>
      <c r="B73" s="16" t="s">
        <v>133</v>
      </c>
      <c r="C73" s="17"/>
      <c r="D73" s="19"/>
      <c r="E73" s="18"/>
      <c r="F73" s="18"/>
      <c r="G73" s="17"/>
      <c r="H73" s="18"/>
      <c r="I73" s="19"/>
      <c r="J73" s="19"/>
      <c r="K73" s="18"/>
      <c r="L73" s="18">
        <v>6307</v>
      </c>
      <c r="M73" s="19"/>
      <c r="N73" s="19"/>
      <c r="O73" s="19"/>
      <c r="P73" s="19"/>
      <c r="Q73" s="19"/>
      <c r="R73" s="19"/>
      <c r="S73" s="19"/>
      <c r="T73" s="88"/>
      <c r="U73" s="19"/>
      <c r="V73" s="19"/>
      <c r="W73" s="19"/>
      <c r="X73" s="19"/>
      <c r="Y73" s="19"/>
    </row>
    <row r="74" spans="1:25" x14ac:dyDescent="0.25">
      <c r="A74" s="15" t="s">
        <v>134</v>
      </c>
      <c r="B74" s="16" t="s">
        <v>135</v>
      </c>
      <c r="C74" s="17"/>
      <c r="D74" s="19"/>
      <c r="E74" s="18">
        <v>75</v>
      </c>
      <c r="F74" s="18"/>
      <c r="G74" s="17"/>
      <c r="H74" s="18">
        <v>252</v>
      </c>
      <c r="I74" s="19"/>
      <c r="J74" s="19"/>
      <c r="K74" s="18"/>
      <c r="L74" s="18">
        <v>329</v>
      </c>
      <c r="M74" s="19"/>
      <c r="N74" s="19">
        <v>240</v>
      </c>
      <c r="O74" s="19"/>
      <c r="P74" s="19"/>
      <c r="Q74" s="19">
        <v>755</v>
      </c>
      <c r="R74" s="19"/>
      <c r="S74" s="19"/>
      <c r="T74" s="19">
        <v>193</v>
      </c>
      <c r="U74" s="19"/>
      <c r="V74" s="19"/>
      <c r="W74" s="19"/>
      <c r="X74" s="19"/>
      <c r="Y74" s="19"/>
    </row>
    <row r="75" spans="1:25" x14ac:dyDescent="0.25">
      <c r="A75" s="15" t="s">
        <v>136</v>
      </c>
      <c r="B75" s="16" t="s">
        <v>137</v>
      </c>
      <c r="C75" s="17">
        <v>328</v>
      </c>
      <c r="D75" s="19"/>
      <c r="E75" s="18">
        <v>125</v>
      </c>
      <c r="F75" s="18"/>
      <c r="G75" s="17"/>
      <c r="H75" s="18"/>
      <c r="I75" s="19"/>
      <c r="J75" s="19"/>
      <c r="K75" s="18">
        <v>531</v>
      </c>
      <c r="L75" s="18">
        <v>834</v>
      </c>
      <c r="M75" s="19"/>
      <c r="N75" s="19"/>
      <c r="O75" s="19"/>
      <c r="P75" s="19"/>
      <c r="Q75" s="19">
        <v>44</v>
      </c>
      <c r="R75" s="19"/>
      <c r="S75" s="19"/>
      <c r="T75" s="19">
        <v>168</v>
      </c>
      <c r="U75" s="19"/>
      <c r="V75" s="19"/>
      <c r="W75" s="19">
        <v>31</v>
      </c>
      <c r="X75" s="19"/>
      <c r="Y75" s="19"/>
    </row>
    <row r="76" spans="1:25" x14ac:dyDescent="0.25">
      <c r="A76" s="15" t="s">
        <v>138</v>
      </c>
      <c r="B76" s="16" t="s">
        <v>139</v>
      </c>
      <c r="C76" s="17"/>
      <c r="D76" s="19"/>
      <c r="E76" s="18"/>
      <c r="F76" s="18"/>
      <c r="G76" s="17"/>
      <c r="H76" s="18">
        <v>445</v>
      </c>
      <c r="I76" s="19"/>
      <c r="J76" s="19"/>
      <c r="K76" s="18"/>
      <c r="L76" s="18">
        <v>1348</v>
      </c>
      <c r="M76" s="19"/>
      <c r="N76" s="19">
        <v>814</v>
      </c>
      <c r="O76" s="19"/>
      <c r="P76" s="19"/>
      <c r="Q76" s="19">
        <v>1447</v>
      </c>
      <c r="R76" s="19"/>
      <c r="S76" s="19"/>
      <c r="T76" s="19">
        <v>1723</v>
      </c>
      <c r="U76" s="19"/>
      <c r="V76" s="19"/>
      <c r="W76" s="19"/>
      <c r="X76" s="19"/>
      <c r="Y76" s="19"/>
    </row>
    <row r="77" spans="1:25" x14ac:dyDescent="0.25">
      <c r="A77" s="15" t="s">
        <v>140</v>
      </c>
      <c r="B77" s="16" t="s">
        <v>141</v>
      </c>
      <c r="C77" s="17"/>
      <c r="D77" s="19"/>
      <c r="E77" s="18">
        <v>922</v>
      </c>
      <c r="F77" s="18"/>
      <c r="G77" s="17"/>
      <c r="H77" s="18"/>
      <c r="I77" s="19"/>
      <c r="J77" s="19"/>
      <c r="K77" s="18">
        <v>2343</v>
      </c>
      <c r="L77" s="18">
        <v>1552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x14ac:dyDescent="0.25">
      <c r="A78" s="12">
        <v>8</v>
      </c>
      <c r="B78" s="13" t="s">
        <v>142</v>
      </c>
      <c r="C78" s="14">
        <f t="shared" ref="C78:Y78" si="8">C79+C80+C81+C82+C83+C84</f>
        <v>0</v>
      </c>
      <c r="D78" s="14">
        <f t="shared" si="8"/>
        <v>0</v>
      </c>
      <c r="E78" s="14">
        <f t="shared" si="8"/>
        <v>0</v>
      </c>
      <c r="F78" s="14">
        <f t="shared" si="8"/>
        <v>1210</v>
      </c>
      <c r="G78" s="14">
        <f t="shared" si="8"/>
        <v>0</v>
      </c>
      <c r="H78" s="14">
        <f t="shared" si="8"/>
        <v>7614</v>
      </c>
      <c r="I78" s="14">
        <f t="shared" si="8"/>
        <v>0</v>
      </c>
      <c r="J78" s="14">
        <f t="shared" si="8"/>
        <v>0</v>
      </c>
      <c r="K78" s="14">
        <f t="shared" si="8"/>
        <v>0</v>
      </c>
      <c r="L78" s="14">
        <f t="shared" si="8"/>
        <v>2955</v>
      </c>
      <c r="M78" s="14">
        <f t="shared" si="8"/>
        <v>0</v>
      </c>
      <c r="N78" s="14">
        <f t="shared" si="8"/>
        <v>474</v>
      </c>
      <c r="O78" s="14">
        <f t="shared" si="8"/>
        <v>0</v>
      </c>
      <c r="P78" s="14">
        <f t="shared" si="8"/>
        <v>0</v>
      </c>
      <c r="Q78" s="14">
        <f t="shared" si="8"/>
        <v>527</v>
      </c>
      <c r="R78" s="14">
        <f t="shared" si="8"/>
        <v>0</v>
      </c>
      <c r="S78" s="14">
        <f t="shared" si="8"/>
        <v>0</v>
      </c>
      <c r="T78" s="14">
        <f t="shared" si="8"/>
        <v>949</v>
      </c>
      <c r="U78" s="14">
        <f t="shared" si="8"/>
        <v>0</v>
      </c>
      <c r="V78" s="14">
        <f t="shared" si="8"/>
        <v>0</v>
      </c>
      <c r="W78" s="14">
        <f t="shared" si="8"/>
        <v>0</v>
      </c>
      <c r="X78" s="14">
        <f t="shared" si="8"/>
        <v>0</v>
      </c>
      <c r="Y78" s="14">
        <f t="shared" si="8"/>
        <v>0</v>
      </c>
    </row>
    <row r="79" spans="1:25" x14ac:dyDescent="0.25">
      <c r="A79" s="15" t="s">
        <v>143</v>
      </c>
      <c r="B79" s="16" t="s">
        <v>87</v>
      </c>
      <c r="C79" s="17"/>
      <c r="D79" s="19"/>
      <c r="E79" s="18"/>
      <c r="F79" s="18"/>
      <c r="G79" s="17"/>
      <c r="H79" s="18">
        <v>240</v>
      </c>
      <c r="I79" s="19"/>
      <c r="J79" s="19"/>
      <c r="K79" s="18"/>
      <c r="L79" s="18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x14ac:dyDescent="0.25">
      <c r="A80" s="15" t="s">
        <v>144</v>
      </c>
      <c r="B80" s="16" t="s">
        <v>145</v>
      </c>
      <c r="C80" s="17"/>
      <c r="D80" s="19"/>
      <c r="E80" s="18"/>
      <c r="F80" s="18">
        <v>304</v>
      </c>
      <c r="G80" s="17"/>
      <c r="H80" s="18">
        <v>804</v>
      </c>
      <c r="I80" s="19"/>
      <c r="J80" s="19"/>
      <c r="K80" s="18"/>
      <c r="L80" s="18">
        <v>923</v>
      </c>
      <c r="M80" s="19"/>
      <c r="N80" s="19">
        <v>474</v>
      </c>
      <c r="O80" s="19"/>
      <c r="P80" s="19"/>
      <c r="Q80" s="19">
        <v>527</v>
      </c>
      <c r="R80" s="19"/>
      <c r="S80" s="19"/>
      <c r="T80" s="19">
        <v>949</v>
      </c>
      <c r="U80" s="19"/>
      <c r="V80" s="19"/>
      <c r="W80" s="19"/>
      <c r="X80" s="19"/>
      <c r="Y80" s="19"/>
    </row>
    <row r="81" spans="1:25" x14ac:dyDescent="0.25">
      <c r="A81" s="15" t="s">
        <v>146</v>
      </c>
      <c r="B81" s="16" t="s">
        <v>147</v>
      </c>
      <c r="C81" s="17"/>
      <c r="D81" s="19"/>
      <c r="E81" s="18"/>
      <c r="F81" s="18"/>
      <c r="G81" s="17"/>
      <c r="H81" s="18">
        <v>2696</v>
      </c>
      <c r="I81" s="19"/>
      <c r="J81" s="19"/>
      <c r="K81" s="18"/>
      <c r="L81" s="18">
        <v>439</v>
      </c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x14ac:dyDescent="0.25">
      <c r="A82" s="15" t="s">
        <v>148</v>
      </c>
      <c r="B82" s="16" t="s">
        <v>149</v>
      </c>
      <c r="C82" s="17"/>
      <c r="D82" s="19"/>
      <c r="E82" s="18"/>
      <c r="F82" s="18">
        <v>187</v>
      </c>
      <c r="G82" s="17"/>
      <c r="H82" s="18">
        <v>169</v>
      </c>
      <c r="I82" s="19"/>
      <c r="J82" s="19"/>
      <c r="K82" s="18"/>
      <c r="L82" s="18">
        <v>344</v>
      </c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x14ac:dyDescent="0.25">
      <c r="A83" s="15" t="s">
        <v>150</v>
      </c>
      <c r="B83" s="16" t="s">
        <v>151</v>
      </c>
      <c r="C83" s="17"/>
      <c r="D83" s="19"/>
      <c r="E83" s="18"/>
      <c r="F83" s="18">
        <v>719</v>
      </c>
      <c r="G83" s="17"/>
      <c r="H83" s="18">
        <v>3544</v>
      </c>
      <c r="I83" s="19"/>
      <c r="J83" s="19"/>
      <c r="K83" s="18"/>
      <c r="L83" s="18">
        <v>1202</v>
      </c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x14ac:dyDescent="0.25">
      <c r="A84" s="15" t="s">
        <v>152</v>
      </c>
      <c r="B84" s="16" t="s">
        <v>153</v>
      </c>
      <c r="C84" s="17"/>
      <c r="D84" s="19"/>
      <c r="E84" s="18"/>
      <c r="F84" s="18"/>
      <c r="G84" s="17"/>
      <c r="H84" s="18">
        <v>161</v>
      </c>
      <c r="I84" s="19"/>
      <c r="J84" s="19"/>
      <c r="K84" s="18"/>
      <c r="L84" s="18">
        <v>47</v>
      </c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x14ac:dyDescent="0.25">
      <c r="A85" s="12">
        <v>9</v>
      </c>
      <c r="B85" s="13" t="s">
        <v>154</v>
      </c>
      <c r="C85" s="14">
        <f t="shared" ref="C85:Y85" si="9">C86+C87+C88+C89+C90+C91+C92+C93+C94+C95+C96</f>
        <v>0</v>
      </c>
      <c r="D85" s="14">
        <f t="shared" si="9"/>
        <v>0</v>
      </c>
      <c r="E85" s="14">
        <f t="shared" si="9"/>
        <v>0</v>
      </c>
      <c r="F85" s="14">
        <f t="shared" si="9"/>
        <v>929</v>
      </c>
      <c r="G85" s="14">
        <f t="shared" si="9"/>
        <v>0</v>
      </c>
      <c r="H85" s="14">
        <f t="shared" si="9"/>
        <v>1021</v>
      </c>
      <c r="I85" s="14">
        <f t="shared" si="9"/>
        <v>0</v>
      </c>
      <c r="J85" s="14">
        <f t="shared" si="9"/>
        <v>0</v>
      </c>
      <c r="K85" s="14">
        <f t="shared" si="9"/>
        <v>0</v>
      </c>
      <c r="L85" s="14">
        <f t="shared" si="9"/>
        <v>7933</v>
      </c>
      <c r="M85" s="14">
        <f t="shared" si="9"/>
        <v>0</v>
      </c>
      <c r="N85" s="14">
        <f t="shared" si="9"/>
        <v>543</v>
      </c>
      <c r="O85" s="14">
        <f t="shared" si="9"/>
        <v>455</v>
      </c>
      <c r="P85" s="14">
        <f t="shared" si="9"/>
        <v>0</v>
      </c>
      <c r="Q85" s="14">
        <f t="shared" si="9"/>
        <v>287</v>
      </c>
      <c r="R85" s="14">
        <f t="shared" si="9"/>
        <v>0</v>
      </c>
      <c r="S85" s="14">
        <f t="shared" si="9"/>
        <v>0</v>
      </c>
      <c r="T85" s="14">
        <f t="shared" si="9"/>
        <v>4424</v>
      </c>
      <c r="U85" s="14">
        <f t="shared" si="9"/>
        <v>0</v>
      </c>
      <c r="V85" s="14">
        <f t="shared" si="9"/>
        <v>0</v>
      </c>
      <c r="W85" s="14">
        <f t="shared" si="9"/>
        <v>1480</v>
      </c>
      <c r="X85" s="14">
        <f t="shared" si="9"/>
        <v>78</v>
      </c>
      <c r="Y85" s="14">
        <f t="shared" si="9"/>
        <v>0</v>
      </c>
    </row>
    <row r="86" spans="1:25" ht="25.5" x14ac:dyDescent="0.25">
      <c r="A86" s="15" t="s">
        <v>155</v>
      </c>
      <c r="B86" s="16" t="s">
        <v>129</v>
      </c>
      <c r="C86" s="17"/>
      <c r="D86" s="19"/>
      <c r="E86" s="18"/>
      <c r="F86" s="18"/>
      <c r="G86" s="17"/>
      <c r="H86" s="18"/>
      <c r="I86" s="19"/>
      <c r="J86" s="19"/>
      <c r="K86" s="18"/>
      <c r="L86" s="18">
        <v>551</v>
      </c>
      <c r="M86" s="19"/>
      <c r="N86" s="19"/>
      <c r="O86" s="19"/>
      <c r="P86" s="19"/>
      <c r="Q86" s="19"/>
      <c r="R86" s="19"/>
      <c r="S86" s="19"/>
      <c r="T86" s="19">
        <v>240</v>
      </c>
      <c r="U86" s="19"/>
      <c r="V86" s="19"/>
      <c r="W86" s="19"/>
      <c r="X86" s="19"/>
      <c r="Y86" s="19"/>
    </row>
    <row r="87" spans="1:25" x14ac:dyDescent="0.25">
      <c r="A87" s="15" t="s">
        <v>156</v>
      </c>
      <c r="B87" s="16" t="s">
        <v>157</v>
      </c>
      <c r="C87" s="17"/>
      <c r="D87" s="19"/>
      <c r="E87" s="18"/>
      <c r="F87" s="18">
        <v>323</v>
      </c>
      <c r="G87" s="17"/>
      <c r="H87" s="18">
        <v>370</v>
      </c>
      <c r="I87" s="19"/>
      <c r="J87" s="19"/>
      <c r="K87" s="18"/>
      <c r="L87" s="18">
        <v>344</v>
      </c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>
        <v>70</v>
      </c>
      <c r="X87" s="19"/>
      <c r="Y87" s="19"/>
    </row>
    <row r="88" spans="1:25" x14ac:dyDescent="0.25">
      <c r="A88" s="15" t="s">
        <v>158</v>
      </c>
      <c r="B88" s="16" t="s">
        <v>91</v>
      </c>
      <c r="C88" s="17"/>
      <c r="D88" s="19"/>
      <c r="E88" s="18"/>
      <c r="F88" s="18"/>
      <c r="G88" s="17"/>
      <c r="H88" s="18"/>
      <c r="I88" s="19"/>
      <c r="J88" s="19"/>
      <c r="K88" s="18"/>
      <c r="L88" s="18">
        <v>1474</v>
      </c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x14ac:dyDescent="0.25">
      <c r="A89" s="15" t="s">
        <v>159</v>
      </c>
      <c r="B89" s="16" t="s">
        <v>160</v>
      </c>
      <c r="C89" s="17"/>
      <c r="D89" s="19"/>
      <c r="E89" s="18"/>
      <c r="F89" s="89">
        <v>381</v>
      </c>
      <c r="G89" s="17"/>
      <c r="H89" s="89">
        <v>553</v>
      </c>
      <c r="I89" s="19"/>
      <c r="J89" s="19"/>
      <c r="K89" s="18"/>
      <c r="L89" s="89">
        <v>1908</v>
      </c>
      <c r="M89" s="19"/>
      <c r="N89" s="19"/>
      <c r="O89" s="19"/>
      <c r="P89" s="19"/>
      <c r="Q89" s="19"/>
      <c r="R89" s="19"/>
      <c r="S89" s="19"/>
      <c r="T89" s="87">
        <v>1886</v>
      </c>
      <c r="U89" s="19"/>
      <c r="V89" s="19"/>
      <c r="W89" s="87">
        <v>491</v>
      </c>
      <c r="X89" s="19"/>
      <c r="Y89" s="19"/>
    </row>
    <row r="90" spans="1:25" x14ac:dyDescent="0.25">
      <c r="A90" s="15" t="s">
        <v>161</v>
      </c>
      <c r="B90" s="16" t="s">
        <v>162</v>
      </c>
      <c r="C90" s="17"/>
      <c r="D90" s="19"/>
      <c r="E90" s="18"/>
      <c r="F90" s="94"/>
      <c r="G90" s="17"/>
      <c r="H90" s="94"/>
      <c r="I90" s="19"/>
      <c r="J90" s="19"/>
      <c r="K90" s="18"/>
      <c r="L90" s="94"/>
      <c r="M90" s="19"/>
      <c r="N90" s="19"/>
      <c r="O90" s="19"/>
      <c r="P90" s="19"/>
      <c r="Q90" s="19"/>
      <c r="R90" s="19"/>
      <c r="S90" s="19"/>
      <c r="T90" s="95"/>
      <c r="U90" s="19"/>
      <c r="V90" s="19"/>
      <c r="W90" s="95"/>
      <c r="X90" s="19"/>
      <c r="Y90" s="19"/>
    </row>
    <row r="91" spans="1:25" x14ac:dyDescent="0.25">
      <c r="A91" s="15" t="s">
        <v>163</v>
      </c>
      <c r="B91" s="16" t="s">
        <v>164</v>
      </c>
      <c r="C91" s="17"/>
      <c r="D91" s="19"/>
      <c r="E91" s="18"/>
      <c r="F91" s="94"/>
      <c r="G91" s="17"/>
      <c r="H91" s="94"/>
      <c r="I91" s="19"/>
      <c r="J91" s="19"/>
      <c r="K91" s="18"/>
      <c r="L91" s="94"/>
      <c r="M91" s="19"/>
      <c r="N91" s="19"/>
      <c r="O91" s="19"/>
      <c r="P91" s="19"/>
      <c r="Q91" s="19"/>
      <c r="R91" s="19"/>
      <c r="S91" s="19"/>
      <c r="T91" s="95"/>
      <c r="U91" s="19"/>
      <c r="V91" s="19"/>
      <c r="W91" s="95"/>
      <c r="X91" s="19"/>
      <c r="Y91" s="19"/>
    </row>
    <row r="92" spans="1:25" x14ac:dyDescent="0.25">
      <c r="A92" s="15" t="s">
        <v>165</v>
      </c>
      <c r="B92" s="16" t="s">
        <v>166</v>
      </c>
      <c r="C92" s="17"/>
      <c r="D92" s="19"/>
      <c r="E92" s="18"/>
      <c r="F92" s="90"/>
      <c r="G92" s="17"/>
      <c r="H92" s="90"/>
      <c r="I92" s="19"/>
      <c r="J92" s="19"/>
      <c r="K92" s="18"/>
      <c r="L92" s="90"/>
      <c r="M92" s="19"/>
      <c r="N92" s="19"/>
      <c r="O92" s="19"/>
      <c r="P92" s="19"/>
      <c r="Q92" s="19"/>
      <c r="R92" s="19"/>
      <c r="S92" s="19"/>
      <c r="T92" s="88"/>
      <c r="U92" s="19"/>
      <c r="V92" s="19"/>
      <c r="W92" s="88"/>
      <c r="X92" s="19"/>
      <c r="Y92" s="19"/>
    </row>
    <row r="93" spans="1:25" x14ac:dyDescent="0.25">
      <c r="A93" s="15" t="s">
        <v>167</v>
      </c>
      <c r="B93" s="16" t="s">
        <v>168</v>
      </c>
      <c r="C93" s="17"/>
      <c r="D93" s="19"/>
      <c r="E93" s="18"/>
      <c r="F93" s="18"/>
      <c r="G93" s="17"/>
      <c r="H93" s="18">
        <v>49</v>
      </c>
      <c r="I93" s="19"/>
      <c r="J93" s="19"/>
      <c r="K93" s="18"/>
      <c r="L93" s="18">
        <v>140</v>
      </c>
      <c r="M93" s="19"/>
      <c r="N93" s="19">
        <v>543</v>
      </c>
      <c r="O93" s="19">
        <v>455</v>
      </c>
      <c r="P93" s="19"/>
      <c r="Q93" s="19">
        <v>287</v>
      </c>
      <c r="R93" s="19"/>
      <c r="S93" s="19"/>
      <c r="T93" s="19">
        <v>767</v>
      </c>
      <c r="U93" s="19"/>
      <c r="V93" s="19"/>
      <c r="W93" s="19">
        <v>610</v>
      </c>
      <c r="X93" s="19">
        <v>78</v>
      </c>
      <c r="Y93" s="19"/>
    </row>
    <row r="94" spans="1:25" x14ac:dyDescent="0.25">
      <c r="A94" s="15" t="s">
        <v>169</v>
      </c>
      <c r="B94" s="16" t="s">
        <v>170</v>
      </c>
      <c r="C94" s="17"/>
      <c r="D94" s="19"/>
      <c r="E94" s="18"/>
      <c r="F94" s="18">
        <v>104</v>
      </c>
      <c r="G94" s="17"/>
      <c r="H94" s="18"/>
      <c r="I94" s="19"/>
      <c r="J94" s="19"/>
      <c r="K94" s="18"/>
      <c r="L94" s="18">
        <v>2410</v>
      </c>
      <c r="M94" s="19"/>
      <c r="N94" s="19"/>
      <c r="O94" s="19"/>
      <c r="P94" s="19"/>
      <c r="Q94" s="19"/>
      <c r="R94" s="19"/>
      <c r="S94" s="19"/>
      <c r="T94" s="19">
        <v>900</v>
      </c>
      <c r="U94" s="19"/>
      <c r="V94" s="19"/>
      <c r="W94" s="19"/>
      <c r="X94" s="19"/>
      <c r="Y94" s="19"/>
    </row>
    <row r="95" spans="1:25" x14ac:dyDescent="0.25">
      <c r="A95" s="15" t="s">
        <v>171</v>
      </c>
      <c r="B95" s="16" t="s">
        <v>172</v>
      </c>
      <c r="C95" s="17"/>
      <c r="D95" s="19"/>
      <c r="E95" s="18"/>
      <c r="F95" s="18">
        <v>121</v>
      </c>
      <c r="G95" s="17"/>
      <c r="H95" s="18">
        <v>49</v>
      </c>
      <c r="I95" s="19"/>
      <c r="J95" s="19"/>
      <c r="K95" s="18"/>
      <c r="L95" s="18">
        <v>671</v>
      </c>
      <c r="M95" s="19"/>
      <c r="N95" s="19"/>
      <c r="O95" s="19"/>
      <c r="P95" s="19"/>
      <c r="Q95" s="19"/>
      <c r="R95" s="19"/>
      <c r="S95" s="19"/>
      <c r="T95" s="19">
        <v>631</v>
      </c>
      <c r="U95" s="19"/>
      <c r="V95" s="19"/>
      <c r="W95" s="19">
        <v>309</v>
      </c>
      <c r="X95" s="19"/>
      <c r="Y95" s="19"/>
    </row>
    <row r="96" spans="1:25" x14ac:dyDescent="0.25">
      <c r="A96" s="15" t="s">
        <v>173</v>
      </c>
      <c r="B96" s="16" t="s">
        <v>174</v>
      </c>
      <c r="C96" s="17"/>
      <c r="D96" s="19"/>
      <c r="E96" s="18"/>
      <c r="F96" s="18"/>
      <c r="G96" s="17"/>
      <c r="H96" s="18"/>
      <c r="I96" s="19"/>
      <c r="J96" s="19"/>
      <c r="K96" s="18"/>
      <c r="L96" s="18">
        <v>435</v>
      </c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x14ac:dyDescent="0.25">
      <c r="A97" s="12">
        <v>10</v>
      </c>
      <c r="B97" s="13" t="s">
        <v>175</v>
      </c>
      <c r="C97" s="14">
        <f>C98+C99+C100+C101+C102+C103+C104+C105+C106+C107+C109+C110+C111+C112+C113</f>
        <v>708</v>
      </c>
      <c r="D97" s="14">
        <f>D98+D99+D100+D101+D102+D103+D104+D105+D106+D107+D109+D110+D111+D112+D113</f>
        <v>0</v>
      </c>
      <c r="E97" s="14">
        <f>E98+E99+E100+E101+E102+E103+E104+E105+E106+E107+E109+E110+E111+E112+E113</f>
        <v>2756</v>
      </c>
      <c r="F97" s="14">
        <f t="shared" ref="F97:Y97" si="10">F98+F99+F100+F101+F102+F103+F104+F105+F106+F107+F108+F109+F110+F111+F112+F113</f>
        <v>5713</v>
      </c>
      <c r="G97" s="14">
        <f t="shared" si="10"/>
        <v>0</v>
      </c>
      <c r="H97" s="14">
        <f t="shared" si="10"/>
        <v>114</v>
      </c>
      <c r="I97" s="14">
        <f t="shared" si="10"/>
        <v>0</v>
      </c>
      <c r="J97" s="14">
        <f t="shared" si="10"/>
        <v>0</v>
      </c>
      <c r="K97" s="14">
        <f t="shared" si="10"/>
        <v>7722</v>
      </c>
      <c r="L97" s="14">
        <f t="shared" si="10"/>
        <v>9470</v>
      </c>
      <c r="M97" s="14">
        <f t="shared" si="10"/>
        <v>0</v>
      </c>
      <c r="N97" s="14">
        <f t="shared" si="10"/>
        <v>51</v>
      </c>
      <c r="O97" s="14">
        <f t="shared" si="10"/>
        <v>24</v>
      </c>
      <c r="P97" s="14">
        <f t="shared" si="10"/>
        <v>0</v>
      </c>
      <c r="Q97" s="14">
        <f t="shared" si="10"/>
        <v>24</v>
      </c>
      <c r="R97" s="14">
        <f t="shared" si="10"/>
        <v>0</v>
      </c>
      <c r="S97" s="14">
        <f t="shared" si="10"/>
        <v>0</v>
      </c>
      <c r="T97" s="14">
        <f t="shared" si="10"/>
        <v>3547</v>
      </c>
      <c r="U97" s="14">
        <f t="shared" si="10"/>
        <v>0</v>
      </c>
      <c r="V97" s="14">
        <f t="shared" si="10"/>
        <v>0</v>
      </c>
      <c r="W97" s="14">
        <f t="shared" si="10"/>
        <v>1675</v>
      </c>
      <c r="X97" s="14">
        <f t="shared" si="10"/>
        <v>14</v>
      </c>
      <c r="Y97" s="14">
        <f t="shared" si="10"/>
        <v>0</v>
      </c>
    </row>
    <row r="98" spans="1:25" ht="29.25" customHeight="1" x14ac:dyDescent="0.25">
      <c r="A98" s="15" t="s">
        <v>176</v>
      </c>
      <c r="B98" s="16" t="s">
        <v>106</v>
      </c>
      <c r="C98" s="17"/>
      <c r="D98" s="19"/>
      <c r="E98" s="18"/>
      <c r="F98" s="18">
        <v>118</v>
      </c>
      <c r="G98" s="17"/>
      <c r="H98" s="18"/>
      <c r="I98" s="19"/>
      <c r="J98" s="19"/>
      <c r="K98" s="18">
        <v>125</v>
      </c>
      <c r="L98" s="18">
        <v>198</v>
      </c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25.5" x14ac:dyDescent="0.25">
      <c r="A99" s="15" t="s">
        <v>177</v>
      </c>
      <c r="B99" s="16" t="s">
        <v>178</v>
      </c>
      <c r="C99" s="17"/>
      <c r="D99" s="19"/>
      <c r="E99" s="18">
        <v>46</v>
      </c>
      <c r="F99" s="18"/>
      <c r="G99" s="17"/>
      <c r="H99" s="18">
        <v>99</v>
      </c>
      <c r="I99" s="19"/>
      <c r="J99" s="19"/>
      <c r="K99" s="18">
        <v>143</v>
      </c>
      <c r="L99" s="18">
        <v>117</v>
      </c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23.25" customHeight="1" x14ac:dyDescent="0.25">
      <c r="A100" s="15" t="s">
        <v>179</v>
      </c>
      <c r="B100" s="16" t="s">
        <v>180</v>
      </c>
      <c r="C100" s="17"/>
      <c r="D100" s="19"/>
      <c r="E100" s="18">
        <v>100</v>
      </c>
      <c r="F100" s="18">
        <v>512</v>
      </c>
      <c r="G100" s="17"/>
      <c r="H100" s="18"/>
      <c r="I100" s="19"/>
      <c r="J100" s="19"/>
      <c r="K100" s="18">
        <v>389</v>
      </c>
      <c r="L100" s="18">
        <v>1806</v>
      </c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28.5" customHeight="1" x14ac:dyDescent="0.25">
      <c r="A101" s="15" t="s">
        <v>181</v>
      </c>
      <c r="B101" s="16" t="s">
        <v>129</v>
      </c>
      <c r="C101" s="17"/>
      <c r="D101" s="19"/>
      <c r="E101" s="18">
        <v>59</v>
      </c>
      <c r="F101" s="18">
        <v>288</v>
      </c>
      <c r="G101" s="17"/>
      <c r="H101" s="18"/>
      <c r="I101" s="19"/>
      <c r="J101" s="19"/>
      <c r="K101" s="18">
        <v>311</v>
      </c>
      <c r="L101" s="18">
        <v>1631</v>
      </c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24" customHeight="1" x14ac:dyDescent="0.25">
      <c r="A102" s="15" t="s">
        <v>182</v>
      </c>
      <c r="B102" s="16" t="s">
        <v>183</v>
      </c>
      <c r="C102" s="17"/>
      <c r="D102" s="19"/>
      <c r="E102" s="18"/>
      <c r="F102" s="18">
        <v>59</v>
      </c>
      <c r="G102" s="17"/>
      <c r="H102" s="18"/>
      <c r="I102" s="19"/>
      <c r="J102" s="19"/>
      <c r="K102" s="18"/>
      <c r="L102" s="18">
        <v>321</v>
      </c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23.25" customHeight="1" x14ac:dyDescent="0.25">
      <c r="A103" s="15" t="s">
        <v>184</v>
      </c>
      <c r="B103" s="16" t="s">
        <v>185</v>
      </c>
      <c r="C103" s="17"/>
      <c r="D103" s="19"/>
      <c r="E103" s="18">
        <v>1538</v>
      </c>
      <c r="F103" s="18">
        <v>3162</v>
      </c>
      <c r="G103" s="17"/>
      <c r="H103" s="18"/>
      <c r="I103" s="19"/>
      <c r="J103" s="19"/>
      <c r="K103" s="18">
        <v>2872</v>
      </c>
      <c r="L103" s="18">
        <v>1133</v>
      </c>
      <c r="M103" s="19"/>
      <c r="N103" s="19"/>
      <c r="O103" s="19"/>
      <c r="P103" s="19"/>
      <c r="Q103" s="19"/>
      <c r="R103" s="19"/>
      <c r="S103" s="19"/>
      <c r="T103" s="19">
        <v>169</v>
      </c>
      <c r="U103" s="19"/>
      <c r="V103" s="19"/>
      <c r="W103" s="19"/>
      <c r="X103" s="19"/>
      <c r="Y103" s="19"/>
    </row>
    <row r="104" spans="1:25" ht="21.75" customHeight="1" x14ac:dyDescent="0.25">
      <c r="A104" s="15" t="s">
        <v>186</v>
      </c>
      <c r="B104" s="16" t="s">
        <v>187</v>
      </c>
      <c r="C104" s="17"/>
      <c r="D104" s="19"/>
      <c r="E104" s="18"/>
      <c r="F104" s="18"/>
      <c r="G104" s="17"/>
      <c r="H104" s="18">
        <v>15</v>
      </c>
      <c r="I104" s="19"/>
      <c r="J104" s="19"/>
      <c r="K104" s="18"/>
      <c r="L104" s="18">
        <v>16</v>
      </c>
      <c r="M104" s="19"/>
      <c r="N104" s="19">
        <v>51</v>
      </c>
      <c r="O104" s="19">
        <v>24</v>
      </c>
      <c r="P104" s="19"/>
      <c r="Q104" s="19">
        <v>24</v>
      </c>
      <c r="R104" s="19"/>
      <c r="S104" s="19"/>
      <c r="T104" s="19">
        <v>103</v>
      </c>
      <c r="U104" s="19"/>
      <c r="V104" s="19"/>
      <c r="W104" s="19">
        <v>125</v>
      </c>
      <c r="X104" s="19">
        <v>14</v>
      </c>
      <c r="Y104" s="19"/>
    </row>
    <row r="105" spans="1:25" ht="19.5" customHeight="1" x14ac:dyDescent="0.25">
      <c r="A105" s="15" t="s">
        <v>188</v>
      </c>
      <c r="B105" s="16" t="s">
        <v>189</v>
      </c>
      <c r="C105" s="17"/>
      <c r="D105" s="19"/>
      <c r="E105" s="18"/>
      <c r="F105" s="18">
        <v>203</v>
      </c>
      <c r="G105" s="17"/>
      <c r="H105" s="18"/>
      <c r="I105" s="19"/>
      <c r="J105" s="19"/>
      <c r="K105" s="18">
        <v>386</v>
      </c>
      <c r="L105" s="18">
        <v>584</v>
      </c>
      <c r="M105" s="19"/>
      <c r="N105" s="19"/>
      <c r="O105" s="19"/>
      <c r="P105" s="19"/>
      <c r="Q105" s="19"/>
      <c r="R105" s="19"/>
      <c r="S105" s="19"/>
      <c r="T105" s="19">
        <v>158</v>
      </c>
      <c r="U105" s="19"/>
      <c r="V105" s="19"/>
      <c r="W105" s="19"/>
      <c r="X105" s="19"/>
      <c r="Y105" s="19"/>
    </row>
    <row r="106" spans="1:25" ht="25.5" x14ac:dyDescent="0.25">
      <c r="A106" s="15" t="s">
        <v>190</v>
      </c>
      <c r="B106" s="16" t="s">
        <v>191</v>
      </c>
      <c r="C106" s="17">
        <v>268</v>
      </c>
      <c r="D106" s="19"/>
      <c r="E106" s="18">
        <v>99</v>
      </c>
      <c r="F106" s="18">
        <v>64</v>
      </c>
      <c r="G106" s="17"/>
      <c r="H106" s="18"/>
      <c r="I106" s="19"/>
      <c r="J106" s="19"/>
      <c r="K106" s="18">
        <v>114</v>
      </c>
      <c r="L106" s="18">
        <v>146</v>
      </c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>
        <v>10</v>
      </c>
      <c r="X106" s="19"/>
      <c r="Y106" s="19"/>
    </row>
    <row r="107" spans="1:25" ht="24" customHeight="1" x14ac:dyDescent="0.25">
      <c r="A107" s="15" t="s">
        <v>192</v>
      </c>
      <c r="B107" s="16" t="s">
        <v>193</v>
      </c>
      <c r="C107" s="22"/>
      <c r="D107" s="19"/>
      <c r="E107" s="18">
        <v>193</v>
      </c>
      <c r="F107" s="18"/>
      <c r="G107" s="17"/>
      <c r="H107" s="18"/>
      <c r="I107" s="19"/>
      <c r="J107" s="19"/>
      <c r="K107" s="18">
        <v>662</v>
      </c>
      <c r="L107" s="18">
        <v>421</v>
      </c>
      <c r="M107" s="19"/>
      <c r="N107" s="19"/>
      <c r="O107" s="19"/>
      <c r="P107" s="19"/>
      <c r="Q107" s="19"/>
      <c r="R107" s="19"/>
      <c r="S107" s="19"/>
      <c r="T107" s="87">
        <v>3016</v>
      </c>
      <c r="U107" s="19"/>
      <c r="V107" s="19"/>
      <c r="W107" s="87">
        <v>1514</v>
      </c>
      <c r="X107" s="19"/>
      <c r="Y107" s="19"/>
    </row>
    <row r="108" spans="1:25" s="3" customFormat="1" ht="32.25" customHeight="1" x14ac:dyDescent="0.25">
      <c r="A108" s="15" t="s">
        <v>194</v>
      </c>
      <c r="B108" s="16" t="s">
        <v>195</v>
      </c>
      <c r="C108" s="22"/>
      <c r="D108" s="19"/>
      <c r="E108" s="18"/>
      <c r="F108" s="18">
        <v>775</v>
      </c>
      <c r="G108" s="17"/>
      <c r="H108" s="18"/>
      <c r="I108" s="19"/>
      <c r="J108" s="19"/>
      <c r="K108" s="18">
        <v>1520</v>
      </c>
      <c r="L108" s="18">
        <v>1430</v>
      </c>
      <c r="M108" s="19"/>
      <c r="N108" s="19"/>
      <c r="O108" s="19"/>
      <c r="P108" s="19"/>
      <c r="Q108" s="19"/>
      <c r="R108" s="19"/>
      <c r="S108" s="19"/>
      <c r="T108" s="88"/>
      <c r="U108" s="19"/>
      <c r="V108" s="19"/>
      <c r="W108" s="88"/>
      <c r="X108" s="19"/>
      <c r="Y108" s="19"/>
    </row>
    <row r="109" spans="1:25" ht="25.5" x14ac:dyDescent="0.25">
      <c r="A109" s="15" t="s">
        <v>196</v>
      </c>
      <c r="B109" s="16" t="s">
        <v>197</v>
      </c>
      <c r="C109" s="17">
        <v>66</v>
      </c>
      <c r="D109" s="19"/>
      <c r="E109" s="18">
        <v>90</v>
      </c>
      <c r="F109" s="18">
        <v>83</v>
      </c>
      <c r="G109" s="17"/>
      <c r="H109" s="18"/>
      <c r="I109" s="19"/>
      <c r="J109" s="19"/>
      <c r="K109" s="18">
        <v>127</v>
      </c>
      <c r="L109" s="18">
        <v>187</v>
      </c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>
        <v>26</v>
      </c>
      <c r="X109" s="19"/>
      <c r="Y109" s="19"/>
    </row>
    <row r="110" spans="1:25" ht="25.5" x14ac:dyDescent="0.25">
      <c r="A110" s="15" t="s">
        <v>198</v>
      </c>
      <c r="B110" s="16" t="s">
        <v>199</v>
      </c>
      <c r="C110" s="17">
        <v>374</v>
      </c>
      <c r="D110" s="19"/>
      <c r="E110" s="18">
        <v>110</v>
      </c>
      <c r="F110" s="18">
        <v>87</v>
      </c>
      <c r="G110" s="17"/>
      <c r="H110" s="18"/>
      <c r="I110" s="19"/>
      <c r="J110" s="19"/>
      <c r="K110" s="18">
        <v>125</v>
      </c>
      <c r="L110" s="18">
        <v>114</v>
      </c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x14ac:dyDescent="0.25">
      <c r="A111" s="15" t="s">
        <v>200</v>
      </c>
      <c r="B111" s="16" t="s">
        <v>201</v>
      </c>
      <c r="C111" s="17"/>
      <c r="D111" s="19"/>
      <c r="E111" s="18">
        <v>237</v>
      </c>
      <c r="F111" s="18">
        <v>184</v>
      </c>
      <c r="G111" s="17"/>
      <c r="H111" s="18"/>
      <c r="I111" s="19"/>
      <c r="J111" s="19"/>
      <c r="K111" s="18">
        <v>472</v>
      </c>
      <c r="L111" s="18">
        <v>859</v>
      </c>
      <c r="M111" s="19"/>
      <c r="N111" s="19"/>
      <c r="O111" s="19"/>
      <c r="P111" s="19"/>
      <c r="Q111" s="19"/>
      <c r="R111" s="19"/>
      <c r="S111" s="19"/>
      <c r="T111" s="19">
        <v>101</v>
      </c>
      <c r="U111" s="19"/>
      <c r="V111" s="19"/>
      <c r="W111" s="19"/>
      <c r="X111" s="19"/>
      <c r="Y111" s="19"/>
    </row>
    <row r="112" spans="1:25" x14ac:dyDescent="0.25">
      <c r="A112" s="15" t="s">
        <v>202</v>
      </c>
      <c r="B112" s="16" t="s">
        <v>203</v>
      </c>
      <c r="C112" s="17"/>
      <c r="D112" s="19"/>
      <c r="E112" s="18">
        <v>248</v>
      </c>
      <c r="F112" s="18"/>
      <c r="G112" s="17"/>
      <c r="H112" s="18"/>
      <c r="I112" s="19"/>
      <c r="J112" s="19"/>
      <c r="K112" s="18">
        <v>204</v>
      </c>
      <c r="L112" s="18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x14ac:dyDescent="0.25">
      <c r="A113" s="15" t="s">
        <v>204</v>
      </c>
      <c r="B113" s="16" t="s">
        <v>205</v>
      </c>
      <c r="C113" s="17"/>
      <c r="D113" s="19"/>
      <c r="E113" s="18">
        <v>36</v>
      </c>
      <c r="F113" s="18">
        <v>178</v>
      </c>
      <c r="G113" s="17"/>
      <c r="H113" s="18"/>
      <c r="I113" s="19"/>
      <c r="J113" s="19"/>
      <c r="K113" s="18">
        <v>272</v>
      </c>
      <c r="L113" s="18">
        <v>507</v>
      </c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x14ac:dyDescent="0.25">
      <c r="A114" s="12">
        <v>11</v>
      </c>
      <c r="B114" s="13" t="s">
        <v>206</v>
      </c>
      <c r="C114" s="14">
        <f>C115+C116+C118+C119+C120+C121+C122</f>
        <v>241</v>
      </c>
      <c r="D114" s="14">
        <f>D115+D116+D118+D119+D120+D121+D122</f>
        <v>0</v>
      </c>
      <c r="E114" s="14">
        <f>E115+E116+E118+E119+E120+E121+E122</f>
        <v>0</v>
      </c>
      <c r="F114" s="14">
        <f>F115+F116++F117+F118+F119+F120+F121+F122</f>
        <v>576</v>
      </c>
      <c r="G114" s="14">
        <f>G115+G116+G118+G119+G120+G121+G122</f>
        <v>0</v>
      </c>
      <c r="H114" s="14">
        <f>H115+H116+H117+H118+H119+H120+H121+H122</f>
        <v>1407</v>
      </c>
      <c r="I114" s="14">
        <f>I115+I116+I118+I119+I120+I121+I122</f>
        <v>0</v>
      </c>
      <c r="J114" s="14">
        <f>J115+J116+J118+J119+J120+J121+J122</f>
        <v>0</v>
      </c>
      <c r="K114" s="14">
        <f>K115+K116+K118+K119+K120+K121+K122</f>
        <v>28</v>
      </c>
      <c r="L114" s="14">
        <f>L115+L116+L117+L118+L119+L120+L121+L122</f>
        <v>9345</v>
      </c>
      <c r="M114" s="14">
        <f t="shared" ref="M114:Y114" si="11">M115+M116+M118+M119+M120+M121+M122</f>
        <v>0</v>
      </c>
      <c r="N114" s="14">
        <f t="shared" si="11"/>
        <v>1820</v>
      </c>
      <c r="O114" s="14">
        <f t="shared" si="11"/>
        <v>0</v>
      </c>
      <c r="P114" s="14">
        <f t="shared" si="11"/>
        <v>0</v>
      </c>
      <c r="Q114" s="14">
        <f t="shared" si="11"/>
        <v>418</v>
      </c>
      <c r="R114" s="14">
        <f t="shared" si="11"/>
        <v>0</v>
      </c>
      <c r="S114" s="14">
        <f t="shared" si="11"/>
        <v>0</v>
      </c>
      <c r="T114" s="14">
        <f t="shared" si="11"/>
        <v>5471</v>
      </c>
      <c r="U114" s="14">
        <f t="shared" si="11"/>
        <v>0</v>
      </c>
      <c r="V114" s="14">
        <f t="shared" si="11"/>
        <v>0</v>
      </c>
      <c r="W114" s="14">
        <f t="shared" si="11"/>
        <v>1712</v>
      </c>
      <c r="X114" s="14">
        <f t="shared" si="11"/>
        <v>0</v>
      </c>
      <c r="Y114" s="14">
        <f t="shared" si="11"/>
        <v>0</v>
      </c>
    </row>
    <row r="115" spans="1:25" x14ac:dyDescent="0.25">
      <c r="A115" s="15" t="s">
        <v>207</v>
      </c>
      <c r="B115" s="16" t="s">
        <v>87</v>
      </c>
      <c r="C115" s="17"/>
      <c r="D115" s="19"/>
      <c r="E115" s="18"/>
      <c r="F115" s="18"/>
      <c r="G115" s="17"/>
      <c r="H115" s="18">
        <v>312</v>
      </c>
      <c r="I115" s="19"/>
      <c r="J115" s="19"/>
      <c r="K115" s="18"/>
      <c r="L115" s="18">
        <v>356</v>
      </c>
      <c r="M115" s="19"/>
      <c r="N115" s="19"/>
      <c r="O115" s="19"/>
      <c r="P115" s="19"/>
      <c r="Q115" s="19"/>
      <c r="R115" s="19"/>
      <c r="S115" s="19"/>
      <c r="T115" s="19">
        <v>625</v>
      </c>
      <c r="U115" s="19"/>
      <c r="V115" s="19"/>
      <c r="W115" s="19">
        <v>178</v>
      </c>
      <c r="X115" s="19"/>
      <c r="Y115" s="19"/>
    </row>
    <row r="116" spans="1:25" x14ac:dyDescent="0.25">
      <c r="A116" s="15" t="s">
        <v>208</v>
      </c>
      <c r="B116" s="16" t="s">
        <v>209</v>
      </c>
      <c r="C116" s="91">
        <v>173</v>
      </c>
      <c r="D116" s="19"/>
      <c r="E116" s="18"/>
      <c r="F116" s="89">
        <v>127</v>
      </c>
      <c r="G116" s="17"/>
      <c r="H116" s="89">
        <v>1095</v>
      </c>
      <c r="I116" s="19"/>
      <c r="J116" s="19"/>
      <c r="K116" s="89">
        <v>28</v>
      </c>
      <c r="L116" s="89">
        <v>7900</v>
      </c>
      <c r="M116" s="19"/>
      <c r="N116" s="87">
        <v>1820</v>
      </c>
      <c r="O116" s="19"/>
      <c r="P116" s="19"/>
      <c r="Q116" s="87">
        <v>418</v>
      </c>
      <c r="R116" s="19"/>
      <c r="S116" s="19"/>
      <c r="T116" s="87">
        <v>4474</v>
      </c>
      <c r="U116" s="19"/>
      <c r="V116" s="19"/>
      <c r="W116" s="87">
        <v>1395</v>
      </c>
      <c r="X116" s="19"/>
      <c r="Y116" s="19"/>
    </row>
    <row r="117" spans="1:25" x14ac:dyDescent="0.25">
      <c r="A117" s="15" t="s">
        <v>210</v>
      </c>
      <c r="B117" s="16" t="s">
        <v>211</v>
      </c>
      <c r="C117" s="93"/>
      <c r="D117" s="19"/>
      <c r="E117" s="18"/>
      <c r="F117" s="90"/>
      <c r="G117" s="17"/>
      <c r="H117" s="90"/>
      <c r="I117" s="19"/>
      <c r="J117" s="19"/>
      <c r="K117" s="90"/>
      <c r="L117" s="90"/>
      <c r="M117" s="19"/>
      <c r="N117" s="88"/>
      <c r="O117" s="19"/>
      <c r="P117" s="19"/>
      <c r="Q117" s="88"/>
      <c r="R117" s="19"/>
      <c r="S117" s="19"/>
      <c r="T117" s="88"/>
      <c r="U117" s="19"/>
      <c r="V117" s="19"/>
      <c r="W117" s="88"/>
      <c r="X117" s="19"/>
      <c r="Y117" s="19"/>
    </row>
    <row r="118" spans="1:25" x14ac:dyDescent="0.25">
      <c r="A118" s="15" t="s">
        <v>212</v>
      </c>
      <c r="B118" s="16" t="s">
        <v>213</v>
      </c>
      <c r="C118" s="17"/>
      <c r="D118" s="19"/>
      <c r="E118" s="18"/>
      <c r="F118" s="18"/>
      <c r="G118" s="17"/>
      <c r="H118" s="18"/>
      <c r="I118" s="19"/>
      <c r="J118" s="19"/>
      <c r="K118" s="18"/>
      <c r="L118" s="18">
        <v>95</v>
      </c>
      <c r="M118" s="19"/>
      <c r="N118" s="19"/>
      <c r="O118" s="19"/>
      <c r="P118" s="19"/>
      <c r="Q118" s="19"/>
      <c r="R118" s="19"/>
      <c r="S118" s="19"/>
      <c r="T118" s="19">
        <v>372</v>
      </c>
      <c r="U118" s="19"/>
      <c r="V118" s="19"/>
      <c r="W118" s="19"/>
      <c r="X118" s="19"/>
      <c r="Y118" s="19"/>
    </row>
    <row r="119" spans="1:25" x14ac:dyDescent="0.25">
      <c r="A119" s="15" t="s">
        <v>214</v>
      </c>
      <c r="B119" s="16" t="s">
        <v>215</v>
      </c>
      <c r="C119" s="17"/>
      <c r="D119" s="19"/>
      <c r="E119" s="18"/>
      <c r="F119" s="18"/>
      <c r="G119" s="17"/>
      <c r="H119" s="18"/>
      <c r="I119" s="19"/>
      <c r="J119" s="19"/>
      <c r="K119" s="18"/>
      <c r="L119" s="18">
        <v>368</v>
      </c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x14ac:dyDescent="0.25">
      <c r="A120" s="15" t="s">
        <v>216</v>
      </c>
      <c r="B120" s="16" t="s">
        <v>217</v>
      </c>
      <c r="C120" s="17">
        <v>68</v>
      </c>
      <c r="D120" s="19"/>
      <c r="E120" s="18"/>
      <c r="F120" s="18">
        <v>449</v>
      </c>
      <c r="G120" s="17"/>
      <c r="H120" s="18"/>
      <c r="I120" s="19"/>
      <c r="J120" s="19"/>
      <c r="K120" s="18"/>
      <c r="L120" s="18">
        <v>510</v>
      </c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>
        <v>139</v>
      </c>
      <c r="X120" s="19"/>
      <c r="Y120" s="19"/>
    </row>
    <row r="121" spans="1:25" x14ac:dyDescent="0.25">
      <c r="A121" s="15" t="s">
        <v>218</v>
      </c>
      <c r="B121" s="16" t="s">
        <v>219</v>
      </c>
      <c r="C121" s="17"/>
      <c r="D121" s="19"/>
      <c r="E121" s="18"/>
      <c r="F121" s="18"/>
      <c r="G121" s="17"/>
      <c r="H121" s="18"/>
      <c r="I121" s="19"/>
      <c r="J121" s="19"/>
      <c r="K121" s="18"/>
      <c r="L121" s="18">
        <v>116</v>
      </c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x14ac:dyDescent="0.25">
      <c r="A122" s="15" t="s">
        <v>220</v>
      </c>
      <c r="B122" s="16" t="s">
        <v>203</v>
      </c>
      <c r="C122" s="17"/>
      <c r="D122" s="19"/>
      <c r="E122" s="18"/>
      <c r="F122" s="18"/>
      <c r="G122" s="17"/>
      <c r="H122" s="18"/>
      <c r="I122" s="19"/>
      <c r="J122" s="19"/>
      <c r="K122" s="18"/>
      <c r="L122" s="18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x14ac:dyDescent="0.25">
      <c r="A123" s="12">
        <v>12</v>
      </c>
      <c r="B123" s="13" t="s">
        <v>221</v>
      </c>
      <c r="C123" s="14">
        <f t="shared" ref="C123:Y123" si="12">C124+C125+C126+C127+C128+C129</f>
        <v>0</v>
      </c>
      <c r="D123" s="14">
        <f t="shared" si="12"/>
        <v>0</v>
      </c>
      <c r="E123" s="14">
        <f t="shared" si="12"/>
        <v>0</v>
      </c>
      <c r="F123" s="14">
        <f t="shared" si="12"/>
        <v>0</v>
      </c>
      <c r="G123" s="14">
        <f t="shared" si="12"/>
        <v>0</v>
      </c>
      <c r="H123" s="14">
        <f t="shared" si="12"/>
        <v>637</v>
      </c>
      <c r="I123" s="14">
        <f t="shared" si="12"/>
        <v>0</v>
      </c>
      <c r="J123" s="14">
        <f t="shared" si="12"/>
        <v>0</v>
      </c>
      <c r="K123" s="14">
        <f t="shared" si="12"/>
        <v>0</v>
      </c>
      <c r="L123" s="14">
        <f t="shared" si="12"/>
        <v>3646</v>
      </c>
      <c r="M123" s="14">
        <f t="shared" si="12"/>
        <v>0</v>
      </c>
      <c r="N123" s="14">
        <f t="shared" si="12"/>
        <v>0</v>
      </c>
      <c r="O123" s="14">
        <f t="shared" si="12"/>
        <v>0</v>
      </c>
      <c r="P123" s="14">
        <f t="shared" si="12"/>
        <v>0</v>
      </c>
      <c r="Q123" s="14">
        <f t="shared" si="12"/>
        <v>0</v>
      </c>
      <c r="R123" s="14">
        <f t="shared" si="12"/>
        <v>0</v>
      </c>
      <c r="S123" s="14">
        <f t="shared" si="12"/>
        <v>0</v>
      </c>
      <c r="T123" s="14">
        <f t="shared" si="12"/>
        <v>1740</v>
      </c>
      <c r="U123" s="14">
        <f t="shared" si="12"/>
        <v>0</v>
      </c>
      <c r="V123" s="14">
        <f t="shared" si="12"/>
        <v>0</v>
      </c>
      <c r="W123" s="14">
        <f t="shared" si="12"/>
        <v>0</v>
      </c>
      <c r="X123" s="14">
        <f t="shared" si="12"/>
        <v>0</v>
      </c>
      <c r="Y123" s="14">
        <f t="shared" si="12"/>
        <v>0</v>
      </c>
    </row>
    <row r="124" spans="1:25" ht="25.5" x14ac:dyDescent="0.25">
      <c r="A124" s="15" t="s">
        <v>222</v>
      </c>
      <c r="B124" s="16" t="s">
        <v>223</v>
      </c>
      <c r="C124" s="17"/>
      <c r="D124" s="19"/>
      <c r="E124" s="18"/>
      <c r="F124" s="18"/>
      <c r="G124" s="17"/>
      <c r="H124" s="18">
        <v>42</v>
      </c>
      <c r="I124" s="19"/>
      <c r="J124" s="19"/>
      <c r="K124" s="18"/>
      <c r="L124" s="18">
        <v>89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21.75" customHeight="1" x14ac:dyDescent="0.25">
      <c r="A125" s="15" t="s">
        <v>224</v>
      </c>
      <c r="B125" s="16" t="s">
        <v>183</v>
      </c>
      <c r="C125" s="17"/>
      <c r="D125" s="19"/>
      <c r="E125" s="18"/>
      <c r="F125" s="18"/>
      <c r="G125" s="17"/>
      <c r="H125" s="18">
        <v>224</v>
      </c>
      <c r="I125" s="19"/>
      <c r="J125" s="19"/>
      <c r="K125" s="18"/>
      <c r="L125" s="18">
        <v>473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24.75" customHeight="1" x14ac:dyDescent="0.25">
      <c r="A126" s="15" t="s">
        <v>225</v>
      </c>
      <c r="B126" s="16" t="s">
        <v>226</v>
      </c>
      <c r="C126" s="17"/>
      <c r="D126" s="19"/>
      <c r="E126" s="18"/>
      <c r="F126" s="18"/>
      <c r="G126" s="17"/>
      <c r="H126" s="18"/>
      <c r="I126" s="19"/>
      <c r="J126" s="19"/>
      <c r="K126" s="18"/>
      <c r="L126" s="89">
        <v>440</v>
      </c>
      <c r="M126" s="19"/>
      <c r="N126" s="19"/>
      <c r="O126" s="19"/>
      <c r="P126" s="19"/>
      <c r="Q126" s="19"/>
      <c r="R126" s="19"/>
      <c r="S126" s="19"/>
      <c r="T126" s="87">
        <v>540</v>
      </c>
      <c r="U126" s="19"/>
      <c r="V126" s="19"/>
      <c r="W126" s="19"/>
      <c r="X126" s="19"/>
      <c r="Y126" s="19"/>
    </row>
    <row r="127" spans="1:25" x14ac:dyDescent="0.25">
      <c r="A127" s="15" t="s">
        <v>227</v>
      </c>
      <c r="B127" s="16" t="s">
        <v>228</v>
      </c>
      <c r="C127" s="17"/>
      <c r="D127" s="19"/>
      <c r="E127" s="18"/>
      <c r="F127" s="18"/>
      <c r="G127" s="17"/>
      <c r="H127" s="18"/>
      <c r="I127" s="19"/>
      <c r="J127" s="19"/>
      <c r="K127" s="18"/>
      <c r="L127" s="90"/>
      <c r="M127" s="19"/>
      <c r="N127" s="19"/>
      <c r="O127" s="19"/>
      <c r="P127" s="19"/>
      <c r="Q127" s="19"/>
      <c r="R127" s="19"/>
      <c r="S127" s="19"/>
      <c r="T127" s="88"/>
      <c r="U127" s="19"/>
      <c r="V127" s="19"/>
      <c r="W127" s="19"/>
      <c r="X127" s="19"/>
      <c r="Y127" s="19"/>
    </row>
    <row r="128" spans="1:25" x14ac:dyDescent="0.25">
      <c r="A128" s="15" t="s">
        <v>229</v>
      </c>
      <c r="B128" s="16" t="s">
        <v>230</v>
      </c>
      <c r="C128" s="17"/>
      <c r="D128" s="19"/>
      <c r="E128" s="18"/>
      <c r="F128" s="18"/>
      <c r="G128" s="17"/>
      <c r="H128" s="18"/>
      <c r="I128" s="19"/>
      <c r="J128" s="19"/>
      <c r="K128" s="18"/>
      <c r="L128" s="18">
        <v>2426</v>
      </c>
      <c r="M128" s="19"/>
      <c r="N128" s="19"/>
      <c r="O128" s="19"/>
      <c r="P128" s="19"/>
      <c r="Q128" s="19"/>
      <c r="R128" s="19"/>
      <c r="S128" s="19"/>
      <c r="T128" s="19">
        <v>1200</v>
      </c>
      <c r="U128" s="19"/>
      <c r="V128" s="19"/>
      <c r="W128" s="19"/>
      <c r="X128" s="19"/>
      <c r="Y128" s="19"/>
    </row>
    <row r="129" spans="1:25" x14ac:dyDescent="0.25">
      <c r="A129" s="15" t="s">
        <v>231</v>
      </c>
      <c r="B129" s="16" t="s">
        <v>232</v>
      </c>
      <c r="C129" s="17"/>
      <c r="D129" s="19"/>
      <c r="E129" s="18"/>
      <c r="F129" s="18"/>
      <c r="G129" s="17"/>
      <c r="H129" s="18">
        <v>371</v>
      </c>
      <c r="I129" s="19"/>
      <c r="J129" s="19"/>
      <c r="K129" s="18"/>
      <c r="L129" s="18">
        <v>218</v>
      </c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x14ac:dyDescent="0.25">
      <c r="A130" s="12">
        <v>13</v>
      </c>
      <c r="B130" s="13" t="s">
        <v>233</v>
      </c>
      <c r="C130" s="14">
        <f t="shared" ref="C130:Y130" si="13">C131+C132+C133+C134</f>
        <v>327</v>
      </c>
      <c r="D130" s="14">
        <f t="shared" si="13"/>
        <v>0</v>
      </c>
      <c r="E130" s="14">
        <f t="shared" si="13"/>
        <v>0</v>
      </c>
      <c r="F130" s="14">
        <f t="shared" si="13"/>
        <v>0</v>
      </c>
      <c r="G130" s="14">
        <f t="shared" si="13"/>
        <v>0</v>
      </c>
      <c r="H130" s="14">
        <f t="shared" si="13"/>
        <v>2847</v>
      </c>
      <c r="I130" s="14">
        <f t="shared" si="13"/>
        <v>0</v>
      </c>
      <c r="J130" s="14">
        <f t="shared" si="13"/>
        <v>0</v>
      </c>
      <c r="K130" s="14">
        <f t="shared" si="13"/>
        <v>0</v>
      </c>
      <c r="L130" s="14">
        <f t="shared" si="13"/>
        <v>1958</v>
      </c>
      <c r="M130" s="14">
        <f t="shared" si="13"/>
        <v>0</v>
      </c>
      <c r="N130" s="14">
        <f t="shared" si="13"/>
        <v>0</v>
      </c>
      <c r="O130" s="14">
        <f t="shared" si="13"/>
        <v>0</v>
      </c>
      <c r="P130" s="14">
        <f t="shared" si="13"/>
        <v>0</v>
      </c>
      <c r="Q130" s="14">
        <f t="shared" si="13"/>
        <v>0</v>
      </c>
      <c r="R130" s="14">
        <f t="shared" si="13"/>
        <v>0</v>
      </c>
      <c r="S130" s="14">
        <f t="shared" si="13"/>
        <v>0</v>
      </c>
      <c r="T130" s="14">
        <f t="shared" si="13"/>
        <v>3448</v>
      </c>
      <c r="U130" s="14">
        <f t="shared" si="13"/>
        <v>0</v>
      </c>
      <c r="V130" s="14">
        <f t="shared" si="13"/>
        <v>0</v>
      </c>
      <c r="W130" s="14">
        <f t="shared" si="13"/>
        <v>6</v>
      </c>
      <c r="X130" s="14">
        <f t="shared" si="13"/>
        <v>0</v>
      </c>
      <c r="Y130" s="14">
        <f t="shared" si="13"/>
        <v>0</v>
      </c>
    </row>
    <row r="131" spans="1:25" x14ac:dyDescent="0.25">
      <c r="A131" s="15" t="s">
        <v>234</v>
      </c>
      <c r="B131" s="16" t="s">
        <v>87</v>
      </c>
      <c r="C131" s="17">
        <v>327</v>
      </c>
      <c r="D131" s="19"/>
      <c r="E131" s="18"/>
      <c r="F131" s="18"/>
      <c r="G131" s="17"/>
      <c r="H131" s="18">
        <v>2301</v>
      </c>
      <c r="I131" s="19"/>
      <c r="J131" s="19"/>
      <c r="K131" s="18"/>
      <c r="L131" s="18">
        <v>864</v>
      </c>
      <c r="M131" s="19"/>
      <c r="N131" s="19"/>
      <c r="O131" s="19"/>
      <c r="P131" s="19"/>
      <c r="Q131" s="19"/>
      <c r="R131" s="19"/>
      <c r="S131" s="19"/>
      <c r="T131" s="19">
        <v>2664</v>
      </c>
      <c r="U131" s="19"/>
      <c r="V131" s="19"/>
      <c r="W131" s="19"/>
      <c r="X131" s="19"/>
      <c r="Y131" s="19"/>
    </row>
    <row r="132" spans="1:25" x14ac:dyDescent="0.25">
      <c r="A132" s="15" t="s">
        <v>235</v>
      </c>
      <c r="B132" s="16" t="s">
        <v>236</v>
      </c>
      <c r="C132" s="17"/>
      <c r="D132" s="19"/>
      <c r="E132" s="18"/>
      <c r="F132" s="18"/>
      <c r="G132" s="17"/>
      <c r="H132" s="18">
        <v>143</v>
      </c>
      <c r="I132" s="19"/>
      <c r="J132" s="19"/>
      <c r="K132" s="18"/>
      <c r="L132" s="18">
        <v>516</v>
      </c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25.5" x14ac:dyDescent="0.25">
      <c r="A133" s="15" t="s">
        <v>237</v>
      </c>
      <c r="B133" s="16" t="s">
        <v>238</v>
      </c>
      <c r="C133" s="17"/>
      <c r="D133" s="19"/>
      <c r="E133" s="18"/>
      <c r="F133" s="18"/>
      <c r="G133" s="17"/>
      <c r="H133" s="18">
        <v>272</v>
      </c>
      <c r="I133" s="19"/>
      <c r="J133" s="19"/>
      <c r="K133" s="18"/>
      <c r="L133" s="18">
        <v>430</v>
      </c>
      <c r="M133" s="19"/>
      <c r="N133" s="19"/>
      <c r="O133" s="19"/>
      <c r="P133" s="19"/>
      <c r="Q133" s="19"/>
      <c r="R133" s="19"/>
      <c r="S133" s="19"/>
      <c r="T133" s="19">
        <v>697</v>
      </c>
      <c r="U133" s="19"/>
      <c r="V133" s="19"/>
      <c r="W133" s="19">
        <v>6</v>
      </c>
      <c r="X133" s="19"/>
      <c r="Y133" s="19"/>
    </row>
    <row r="134" spans="1:25" ht="25.5" x14ac:dyDescent="0.25">
      <c r="A134" s="15" t="s">
        <v>239</v>
      </c>
      <c r="B134" s="16" t="s">
        <v>240</v>
      </c>
      <c r="C134" s="17"/>
      <c r="D134" s="19"/>
      <c r="E134" s="18"/>
      <c r="F134" s="18"/>
      <c r="G134" s="17"/>
      <c r="H134" s="18">
        <v>131</v>
      </c>
      <c r="I134" s="19"/>
      <c r="J134" s="19"/>
      <c r="K134" s="18"/>
      <c r="L134" s="18">
        <v>148</v>
      </c>
      <c r="M134" s="19"/>
      <c r="N134" s="19"/>
      <c r="O134" s="19"/>
      <c r="P134" s="19"/>
      <c r="Q134" s="19"/>
      <c r="R134" s="19"/>
      <c r="S134" s="19"/>
      <c r="T134" s="19">
        <v>87</v>
      </c>
      <c r="U134" s="19"/>
      <c r="V134" s="19"/>
      <c r="W134" s="19"/>
      <c r="X134" s="19"/>
      <c r="Y134" s="19"/>
    </row>
    <row r="135" spans="1:25" x14ac:dyDescent="0.25">
      <c r="A135" s="12">
        <v>14</v>
      </c>
      <c r="B135" s="13" t="s">
        <v>241</v>
      </c>
      <c r="C135" s="14">
        <f t="shared" ref="C135:Y135" si="14">C136+C137+C138+C139+C140+C141+C142+C143+C144+C145</f>
        <v>0</v>
      </c>
      <c r="D135" s="14">
        <f t="shared" si="14"/>
        <v>0</v>
      </c>
      <c r="E135" s="14">
        <f t="shared" si="14"/>
        <v>338</v>
      </c>
      <c r="F135" s="14">
        <f t="shared" si="14"/>
        <v>5257</v>
      </c>
      <c r="G135" s="14">
        <f t="shared" si="14"/>
        <v>0</v>
      </c>
      <c r="H135" s="14">
        <f t="shared" si="14"/>
        <v>921</v>
      </c>
      <c r="I135" s="14">
        <f t="shared" si="14"/>
        <v>0</v>
      </c>
      <c r="J135" s="14">
        <f t="shared" si="14"/>
        <v>0</v>
      </c>
      <c r="K135" s="14">
        <f t="shared" si="14"/>
        <v>0</v>
      </c>
      <c r="L135" s="14">
        <f t="shared" si="14"/>
        <v>17592</v>
      </c>
      <c r="M135" s="14">
        <f t="shared" si="14"/>
        <v>0</v>
      </c>
      <c r="N135" s="14">
        <f t="shared" si="14"/>
        <v>0</v>
      </c>
      <c r="O135" s="14">
        <f t="shared" si="14"/>
        <v>0</v>
      </c>
      <c r="P135" s="14">
        <f t="shared" si="14"/>
        <v>0</v>
      </c>
      <c r="Q135" s="14">
        <f t="shared" si="14"/>
        <v>0</v>
      </c>
      <c r="R135" s="14">
        <f t="shared" si="14"/>
        <v>0</v>
      </c>
      <c r="S135" s="14">
        <f t="shared" si="14"/>
        <v>0</v>
      </c>
      <c r="T135" s="14">
        <f t="shared" si="14"/>
        <v>4071</v>
      </c>
      <c r="U135" s="14">
        <f t="shared" si="14"/>
        <v>0</v>
      </c>
      <c r="V135" s="14">
        <f t="shared" si="14"/>
        <v>0</v>
      </c>
      <c r="W135" s="14">
        <f t="shared" si="14"/>
        <v>151</v>
      </c>
      <c r="X135" s="14">
        <f t="shared" si="14"/>
        <v>0</v>
      </c>
      <c r="Y135" s="14">
        <f t="shared" si="14"/>
        <v>0</v>
      </c>
    </row>
    <row r="136" spans="1:25" x14ac:dyDescent="0.25">
      <c r="A136" s="15" t="s">
        <v>242</v>
      </c>
      <c r="B136" s="16" t="s">
        <v>87</v>
      </c>
      <c r="C136" s="17"/>
      <c r="D136" s="19"/>
      <c r="E136" s="18"/>
      <c r="F136" s="18">
        <v>3279</v>
      </c>
      <c r="G136" s="17"/>
      <c r="H136" s="18">
        <v>700</v>
      </c>
      <c r="I136" s="19"/>
      <c r="J136" s="19"/>
      <c r="K136" s="18"/>
      <c r="L136" s="18">
        <v>8563</v>
      </c>
      <c r="M136" s="19"/>
      <c r="N136" s="19"/>
      <c r="O136" s="19"/>
      <c r="P136" s="19"/>
      <c r="Q136" s="19"/>
      <c r="R136" s="19"/>
      <c r="S136" s="19"/>
      <c r="T136" s="19">
        <v>2250</v>
      </c>
      <c r="U136" s="19"/>
      <c r="V136" s="19"/>
      <c r="W136" s="19"/>
      <c r="X136" s="19"/>
      <c r="Y136" s="19"/>
    </row>
    <row r="137" spans="1:25" x14ac:dyDescent="0.25">
      <c r="A137" s="15" t="s">
        <v>243</v>
      </c>
      <c r="B137" s="16" t="s">
        <v>244</v>
      </c>
      <c r="C137" s="17"/>
      <c r="D137" s="19"/>
      <c r="E137" s="18"/>
      <c r="F137" s="89">
        <v>143</v>
      </c>
      <c r="G137" s="17"/>
      <c r="H137" s="89">
        <v>80</v>
      </c>
      <c r="I137" s="19"/>
      <c r="J137" s="19"/>
      <c r="K137" s="18"/>
      <c r="L137" s="89">
        <v>1283</v>
      </c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87">
        <v>151</v>
      </c>
      <c r="X137" s="19"/>
      <c r="Y137" s="19"/>
    </row>
    <row r="138" spans="1:25" x14ac:dyDescent="0.25">
      <c r="A138" s="15" t="s">
        <v>245</v>
      </c>
      <c r="B138" s="16" t="s">
        <v>246</v>
      </c>
      <c r="C138" s="17"/>
      <c r="D138" s="19"/>
      <c r="E138" s="18"/>
      <c r="F138" s="90"/>
      <c r="G138" s="17"/>
      <c r="H138" s="90"/>
      <c r="I138" s="19"/>
      <c r="J138" s="19"/>
      <c r="K138" s="18"/>
      <c r="L138" s="90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88"/>
      <c r="X138" s="19"/>
      <c r="Y138" s="19"/>
    </row>
    <row r="139" spans="1:25" x14ac:dyDescent="0.25">
      <c r="A139" s="15" t="s">
        <v>247</v>
      </c>
      <c r="B139" s="16" t="s">
        <v>248</v>
      </c>
      <c r="C139" s="17"/>
      <c r="D139" s="19"/>
      <c r="E139" s="18"/>
      <c r="F139" s="18"/>
      <c r="G139" s="17"/>
      <c r="H139" s="18"/>
      <c r="I139" s="19"/>
      <c r="J139" s="19"/>
      <c r="K139" s="18"/>
      <c r="L139" s="18">
        <v>1676</v>
      </c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x14ac:dyDescent="0.25">
      <c r="A140" s="15" t="s">
        <v>249</v>
      </c>
      <c r="B140" s="16" t="s">
        <v>250</v>
      </c>
      <c r="C140" s="17"/>
      <c r="D140" s="19"/>
      <c r="E140" s="18"/>
      <c r="F140" s="18"/>
      <c r="G140" s="17"/>
      <c r="H140" s="18"/>
      <c r="I140" s="19"/>
      <c r="J140" s="19"/>
      <c r="K140" s="18"/>
      <c r="L140" s="18">
        <v>187</v>
      </c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x14ac:dyDescent="0.25">
      <c r="A141" s="15" t="s">
        <v>251</v>
      </c>
      <c r="B141" s="16" t="s">
        <v>252</v>
      </c>
      <c r="C141" s="17"/>
      <c r="D141" s="19"/>
      <c r="E141" s="18"/>
      <c r="F141" s="18"/>
      <c r="G141" s="17"/>
      <c r="H141" s="18"/>
      <c r="I141" s="19"/>
      <c r="J141" s="19"/>
      <c r="K141" s="18"/>
      <c r="L141" s="18">
        <v>755</v>
      </c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x14ac:dyDescent="0.25">
      <c r="A142" s="15" t="s">
        <v>253</v>
      </c>
      <c r="B142" s="16" t="s">
        <v>254</v>
      </c>
      <c r="C142" s="17"/>
      <c r="D142" s="19"/>
      <c r="E142" s="18"/>
      <c r="F142" s="18">
        <v>38</v>
      </c>
      <c r="G142" s="17"/>
      <c r="H142" s="18">
        <v>56</v>
      </c>
      <c r="I142" s="19"/>
      <c r="J142" s="19"/>
      <c r="K142" s="18"/>
      <c r="L142" s="18">
        <v>3923</v>
      </c>
      <c r="M142" s="19"/>
      <c r="N142" s="19"/>
      <c r="O142" s="19"/>
      <c r="P142" s="19"/>
      <c r="Q142" s="19"/>
      <c r="R142" s="19"/>
      <c r="S142" s="19"/>
      <c r="T142" s="19">
        <v>1012</v>
      </c>
      <c r="U142" s="19"/>
      <c r="V142" s="19"/>
      <c r="W142" s="19"/>
      <c r="X142" s="19"/>
      <c r="Y142" s="19"/>
    </row>
    <row r="143" spans="1:25" ht="25.5" x14ac:dyDescent="0.25">
      <c r="A143" s="15" t="s">
        <v>255</v>
      </c>
      <c r="B143" s="16" t="s">
        <v>256</v>
      </c>
      <c r="C143" s="17"/>
      <c r="D143" s="19"/>
      <c r="E143" s="18">
        <v>338</v>
      </c>
      <c r="F143" s="18">
        <v>1693</v>
      </c>
      <c r="G143" s="17"/>
      <c r="H143" s="18"/>
      <c r="I143" s="19"/>
      <c r="J143" s="19"/>
      <c r="K143" s="18"/>
      <c r="L143" s="18">
        <v>853</v>
      </c>
      <c r="M143" s="19"/>
      <c r="N143" s="19"/>
      <c r="O143" s="19"/>
      <c r="P143" s="19"/>
      <c r="Q143" s="19"/>
      <c r="R143" s="19"/>
      <c r="S143" s="19"/>
      <c r="T143" s="19">
        <v>165</v>
      </c>
      <c r="U143" s="19"/>
      <c r="V143" s="19"/>
      <c r="W143" s="19"/>
      <c r="X143" s="19"/>
      <c r="Y143" s="19"/>
    </row>
    <row r="144" spans="1:25" x14ac:dyDescent="0.25">
      <c r="A144" s="15" t="s">
        <v>257</v>
      </c>
      <c r="B144" s="16" t="s">
        <v>258</v>
      </c>
      <c r="C144" s="17"/>
      <c r="D144" s="19"/>
      <c r="E144" s="18"/>
      <c r="F144" s="18"/>
      <c r="G144" s="17"/>
      <c r="H144" s="18"/>
      <c r="I144" s="19"/>
      <c r="J144" s="19"/>
      <c r="K144" s="18"/>
      <c r="L144" s="18">
        <v>146</v>
      </c>
      <c r="M144" s="19"/>
      <c r="N144" s="19"/>
      <c r="O144" s="19"/>
      <c r="P144" s="19"/>
      <c r="Q144" s="19"/>
      <c r="R144" s="19"/>
      <c r="S144" s="19"/>
      <c r="T144" s="19">
        <v>644</v>
      </c>
      <c r="U144" s="19"/>
      <c r="V144" s="19"/>
      <c r="W144" s="19"/>
      <c r="X144" s="19"/>
      <c r="Y144" s="19"/>
    </row>
    <row r="145" spans="1:25" x14ac:dyDescent="0.25">
      <c r="A145" s="15" t="s">
        <v>259</v>
      </c>
      <c r="B145" s="16" t="s">
        <v>260</v>
      </c>
      <c r="C145" s="17"/>
      <c r="D145" s="19"/>
      <c r="E145" s="18"/>
      <c r="F145" s="18">
        <v>104</v>
      </c>
      <c r="G145" s="17"/>
      <c r="H145" s="18">
        <v>85</v>
      </c>
      <c r="I145" s="19"/>
      <c r="J145" s="19"/>
      <c r="K145" s="18"/>
      <c r="L145" s="18">
        <v>206</v>
      </c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x14ac:dyDescent="0.25">
      <c r="A146" s="12">
        <v>15</v>
      </c>
      <c r="B146" s="13" t="s">
        <v>261</v>
      </c>
      <c r="C146" s="14">
        <f t="shared" ref="C146:Y146" si="15">C147+C148</f>
        <v>0</v>
      </c>
      <c r="D146" s="14">
        <f t="shared" si="15"/>
        <v>0</v>
      </c>
      <c r="E146" s="14">
        <f t="shared" si="15"/>
        <v>0</v>
      </c>
      <c r="F146" s="14">
        <f t="shared" si="15"/>
        <v>2126</v>
      </c>
      <c r="G146" s="14">
        <f t="shared" si="15"/>
        <v>0</v>
      </c>
      <c r="H146" s="14">
        <f t="shared" si="15"/>
        <v>9725</v>
      </c>
      <c r="I146" s="14">
        <f t="shared" si="15"/>
        <v>0</v>
      </c>
      <c r="J146" s="14">
        <f t="shared" si="15"/>
        <v>0</v>
      </c>
      <c r="K146" s="14">
        <f t="shared" si="15"/>
        <v>0</v>
      </c>
      <c r="L146" s="14">
        <f t="shared" si="15"/>
        <v>5635</v>
      </c>
      <c r="M146" s="14">
        <f t="shared" si="15"/>
        <v>0</v>
      </c>
      <c r="N146" s="14">
        <f t="shared" si="15"/>
        <v>0</v>
      </c>
      <c r="O146" s="14">
        <f t="shared" si="15"/>
        <v>0</v>
      </c>
      <c r="P146" s="14">
        <f t="shared" si="15"/>
        <v>0</v>
      </c>
      <c r="Q146" s="14">
        <f t="shared" si="15"/>
        <v>0</v>
      </c>
      <c r="R146" s="14">
        <f t="shared" si="15"/>
        <v>0</v>
      </c>
      <c r="S146" s="14">
        <f t="shared" si="15"/>
        <v>0</v>
      </c>
      <c r="T146" s="14">
        <f t="shared" si="15"/>
        <v>10365</v>
      </c>
      <c r="U146" s="14">
        <f t="shared" si="15"/>
        <v>0</v>
      </c>
      <c r="V146" s="14">
        <f t="shared" si="15"/>
        <v>0</v>
      </c>
      <c r="W146" s="14">
        <f t="shared" si="15"/>
        <v>0</v>
      </c>
      <c r="X146" s="14">
        <f t="shared" si="15"/>
        <v>0</v>
      </c>
      <c r="Y146" s="14">
        <f t="shared" si="15"/>
        <v>0</v>
      </c>
    </row>
    <row r="147" spans="1:25" x14ac:dyDescent="0.25">
      <c r="A147" s="15" t="s">
        <v>262</v>
      </c>
      <c r="B147" s="16" t="s">
        <v>263</v>
      </c>
      <c r="C147" s="17"/>
      <c r="D147" s="19"/>
      <c r="E147" s="18"/>
      <c r="F147" s="18">
        <v>2126</v>
      </c>
      <c r="G147" s="17"/>
      <c r="H147" s="18">
        <v>9559</v>
      </c>
      <c r="I147" s="19"/>
      <c r="J147" s="19"/>
      <c r="K147" s="18"/>
      <c r="L147" s="18">
        <v>5452</v>
      </c>
      <c r="M147" s="19"/>
      <c r="N147" s="19"/>
      <c r="O147" s="19"/>
      <c r="P147" s="19"/>
      <c r="Q147" s="19"/>
      <c r="R147" s="19"/>
      <c r="S147" s="19"/>
      <c r="T147" s="19">
        <v>10263</v>
      </c>
      <c r="U147" s="19"/>
      <c r="V147" s="14"/>
      <c r="W147" s="19"/>
      <c r="X147" s="19"/>
      <c r="Y147" s="19"/>
    </row>
    <row r="148" spans="1:25" x14ac:dyDescent="0.25">
      <c r="A148" s="15" t="s">
        <v>264</v>
      </c>
      <c r="B148" s="16" t="s">
        <v>265</v>
      </c>
      <c r="C148" s="17"/>
      <c r="D148" s="19"/>
      <c r="E148" s="18"/>
      <c r="F148" s="18"/>
      <c r="G148" s="17"/>
      <c r="H148" s="18">
        <v>166</v>
      </c>
      <c r="I148" s="19"/>
      <c r="J148" s="19"/>
      <c r="K148" s="18"/>
      <c r="L148" s="18">
        <v>183</v>
      </c>
      <c r="M148" s="19"/>
      <c r="N148" s="19"/>
      <c r="O148" s="19"/>
      <c r="P148" s="19"/>
      <c r="Q148" s="19"/>
      <c r="R148" s="19"/>
      <c r="S148" s="19"/>
      <c r="T148" s="19">
        <v>102</v>
      </c>
      <c r="U148" s="19"/>
      <c r="V148" s="14"/>
      <c r="W148" s="19"/>
      <c r="X148" s="19"/>
      <c r="Y148" s="19"/>
    </row>
    <row r="149" spans="1:25" x14ac:dyDescent="0.25">
      <c r="A149" s="12">
        <v>16</v>
      </c>
      <c r="B149" s="13" t="s">
        <v>266</v>
      </c>
      <c r="C149" s="14">
        <f t="shared" ref="C149:U149" si="16">C150+C151+C152+C153+C154+C155+C156+C157</f>
        <v>342</v>
      </c>
      <c r="D149" s="14">
        <f t="shared" si="16"/>
        <v>0</v>
      </c>
      <c r="E149" s="14">
        <f t="shared" si="16"/>
        <v>1214</v>
      </c>
      <c r="F149" s="14">
        <f t="shared" si="16"/>
        <v>1565</v>
      </c>
      <c r="G149" s="14">
        <f t="shared" si="16"/>
        <v>0</v>
      </c>
      <c r="H149" s="14">
        <f t="shared" si="16"/>
        <v>0</v>
      </c>
      <c r="I149" s="14">
        <f t="shared" si="16"/>
        <v>0</v>
      </c>
      <c r="J149" s="14">
        <f t="shared" si="16"/>
        <v>0</v>
      </c>
      <c r="K149" s="14">
        <f t="shared" si="16"/>
        <v>3999</v>
      </c>
      <c r="L149" s="14">
        <f t="shared" si="16"/>
        <v>8716</v>
      </c>
      <c r="M149" s="14">
        <f t="shared" si="16"/>
        <v>0</v>
      </c>
      <c r="N149" s="14">
        <f t="shared" si="16"/>
        <v>0</v>
      </c>
      <c r="O149" s="14">
        <f t="shared" si="16"/>
        <v>0</v>
      </c>
      <c r="P149" s="14">
        <f t="shared" si="16"/>
        <v>0</v>
      </c>
      <c r="Q149" s="14">
        <f t="shared" si="16"/>
        <v>0</v>
      </c>
      <c r="R149" s="14">
        <f t="shared" si="16"/>
        <v>0</v>
      </c>
      <c r="S149" s="14">
        <f t="shared" si="16"/>
        <v>0</v>
      </c>
      <c r="T149" s="14">
        <f t="shared" si="16"/>
        <v>174</v>
      </c>
      <c r="U149" s="14">
        <f t="shared" si="16"/>
        <v>0</v>
      </c>
      <c r="V149" s="14">
        <f>V150+V151</f>
        <v>0</v>
      </c>
      <c r="W149" s="14">
        <f>W150+W151+W152+W153+W154+W155+W156+W157</f>
        <v>154</v>
      </c>
      <c r="X149" s="14">
        <f>X150+X151+X152+X153+X154+X155+X156+X157</f>
        <v>0</v>
      </c>
      <c r="Y149" s="14">
        <f>Y150+Y151+Y152+Y153+Y154+Y155+Y156+Y157</f>
        <v>0</v>
      </c>
    </row>
    <row r="150" spans="1:25" x14ac:dyDescent="0.25">
      <c r="A150" s="15" t="s">
        <v>267</v>
      </c>
      <c r="B150" s="16" t="s">
        <v>87</v>
      </c>
      <c r="C150" s="17">
        <v>242</v>
      </c>
      <c r="D150" s="19"/>
      <c r="E150" s="18">
        <v>857</v>
      </c>
      <c r="F150" s="18">
        <v>271</v>
      </c>
      <c r="G150" s="17"/>
      <c r="H150" s="18"/>
      <c r="I150" s="19"/>
      <c r="J150" s="19"/>
      <c r="K150" s="18">
        <v>2757</v>
      </c>
      <c r="L150" s="18">
        <v>6210</v>
      </c>
      <c r="M150" s="19"/>
      <c r="N150" s="19"/>
      <c r="O150" s="19"/>
      <c r="P150" s="19"/>
      <c r="Q150" s="19"/>
      <c r="R150" s="19"/>
      <c r="S150" s="19"/>
      <c r="T150" s="19">
        <v>138</v>
      </c>
      <c r="U150" s="19"/>
      <c r="V150" s="19"/>
      <c r="W150" s="19">
        <v>154</v>
      </c>
      <c r="X150" s="19"/>
      <c r="Y150" s="19"/>
    </row>
    <row r="151" spans="1:25" ht="25.5" x14ac:dyDescent="0.25">
      <c r="A151" s="15" t="s">
        <v>268</v>
      </c>
      <c r="B151" s="16" t="s">
        <v>269</v>
      </c>
      <c r="C151" s="17">
        <v>6</v>
      </c>
      <c r="D151" s="19"/>
      <c r="E151" s="18">
        <v>58</v>
      </c>
      <c r="F151" s="18">
        <v>208</v>
      </c>
      <c r="G151" s="17"/>
      <c r="H151" s="18"/>
      <c r="I151" s="19"/>
      <c r="J151" s="19"/>
      <c r="K151" s="18">
        <v>208</v>
      </c>
      <c r="L151" s="18">
        <v>390</v>
      </c>
      <c r="M151" s="19"/>
      <c r="N151" s="19"/>
      <c r="O151" s="19"/>
      <c r="P151" s="19"/>
      <c r="Q151" s="19"/>
      <c r="R151" s="19"/>
      <c r="S151" s="19"/>
      <c r="T151" s="19">
        <v>36</v>
      </c>
      <c r="U151" s="19"/>
      <c r="V151" s="19"/>
      <c r="W151" s="19"/>
      <c r="X151" s="19"/>
      <c r="Y151" s="19"/>
    </row>
    <row r="152" spans="1:25" ht="25.5" x14ac:dyDescent="0.25">
      <c r="A152" s="15" t="s">
        <v>270</v>
      </c>
      <c r="B152" s="16" t="s">
        <v>271</v>
      </c>
      <c r="C152" s="17"/>
      <c r="D152" s="19"/>
      <c r="E152" s="18">
        <v>36</v>
      </c>
      <c r="F152" s="18"/>
      <c r="G152" s="17"/>
      <c r="H152" s="18"/>
      <c r="I152" s="19"/>
      <c r="J152" s="19"/>
      <c r="K152" s="18">
        <v>129</v>
      </c>
      <c r="L152" s="18">
        <v>237</v>
      </c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25.5" x14ac:dyDescent="0.25">
      <c r="A153" s="15" t="s">
        <v>272</v>
      </c>
      <c r="B153" s="16" t="s">
        <v>273</v>
      </c>
      <c r="C153" s="17"/>
      <c r="D153" s="19"/>
      <c r="E153" s="18"/>
      <c r="F153" s="18"/>
      <c r="G153" s="17"/>
      <c r="H153" s="18"/>
      <c r="I153" s="19"/>
      <c r="J153" s="19"/>
      <c r="K153" s="18">
        <v>105</v>
      </c>
      <c r="L153" s="18">
        <v>405</v>
      </c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x14ac:dyDescent="0.25">
      <c r="A154" s="15" t="s">
        <v>274</v>
      </c>
      <c r="B154" s="16" t="s">
        <v>275</v>
      </c>
      <c r="C154" s="17">
        <v>94</v>
      </c>
      <c r="D154" s="19"/>
      <c r="E154" s="18">
        <v>97</v>
      </c>
      <c r="F154" s="18">
        <v>264</v>
      </c>
      <c r="G154" s="17"/>
      <c r="H154" s="18"/>
      <c r="I154" s="19"/>
      <c r="J154" s="19"/>
      <c r="K154" s="18">
        <v>389</v>
      </c>
      <c r="L154" s="18">
        <v>490</v>
      </c>
      <c r="M154" s="19"/>
      <c r="N154" s="19"/>
      <c r="O154" s="19"/>
      <c r="P154" s="19"/>
      <c r="Q154" s="19"/>
      <c r="R154" s="19"/>
      <c r="S154" s="19"/>
      <c r="T154" s="19"/>
      <c r="U154" s="19"/>
      <c r="V154" s="19" t="s">
        <v>276</v>
      </c>
      <c r="W154" s="19"/>
      <c r="X154" s="19"/>
      <c r="Y154" s="19"/>
    </row>
    <row r="155" spans="1:25" x14ac:dyDescent="0.25">
      <c r="A155" s="15" t="s">
        <v>277</v>
      </c>
      <c r="B155" s="16" t="s">
        <v>278</v>
      </c>
      <c r="C155" s="17"/>
      <c r="D155" s="19"/>
      <c r="E155" s="18">
        <v>68</v>
      </c>
      <c r="F155" s="18">
        <v>91</v>
      </c>
      <c r="G155" s="17"/>
      <c r="H155" s="18"/>
      <c r="I155" s="19"/>
      <c r="J155" s="19"/>
      <c r="K155" s="18">
        <v>169</v>
      </c>
      <c r="L155" s="18">
        <v>161</v>
      </c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x14ac:dyDescent="0.25">
      <c r="A156" s="15" t="s">
        <v>279</v>
      </c>
      <c r="B156" s="16" t="s">
        <v>280</v>
      </c>
      <c r="C156" s="17"/>
      <c r="D156" s="19"/>
      <c r="E156" s="18">
        <v>79</v>
      </c>
      <c r="F156" s="18">
        <v>511</v>
      </c>
      <c r="G156" s="17"/>
      <c r="H156" s="18"/>
      <c r="I156" s="19"/>
      <c r="J156" s="19"/>
      <c r="K156" s="18">
        <v>213</v>
      </c>
      <c r="L156" s="18">
        <v>262</v>
      </c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x14ac:dyDescent="0.25">
      <c r="A157" s="15" t="s">
        <v>281</v>
      </c>
      <c r="B157" s="16" t="s">
        <v>282</v>
      </c>
      <c r="C157" s="17"/>
      <c r="D157" s="19"/>
      <c r="E157" s="18">
        <v>19</v>
      </c>
      <c r="F157" s="18">
        <v>220</v>
      </c>
      <c r="G157" s="17"/>
      <c r="H157" s="18"/>
      <c r="I157" s="19"/>
      <c r="J157" s="19"/>
      <c r="K157" s="18">
        <v>29</v>
      </c>
      <c r="L157" s="18">
        <v>561</v>
      </c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x14ac:dyDescent="0.25">
      <c r="A158" s="12">
        <v>17</v>
      </c>
      <c r="B158" s="13" t="s">
        <v>283</v>
      </c>
      <c r="C158" s="14">
        <f t="shared" ref="C158:Y158" si="17">C159+C160+C161+C162+C163+C164</f>
        <v>9685</v>
      </c>
      <c r="D158" s="14">
        <f t="shared" si="17"/>
        <v>0</v>
      </c>
      <c r="E158" s="14">
        <f t="shared" si="17"/>
        <v>1542</v>
      </c>
      <c r="F158" s="14">
        <f t="shared" si="17"/>
        <v>12</v>
      </c>
      <c r="G158" s="14">
        <f t="shared" si="17"/>
        <v>0</v>
      </c>
      <c r="H158" s="14">
        <f t="shared" si="17"/>
        <v>238</v>
      </c>
      <c r="I158" s="14">
        <f t="shared" si="17"/>
        <v>0</v>
      </c>
      <c r="J158" s="14">
        <f t="shared" si="17"/>
        <v>0</v>
      </c>
      <c r="K158" s="14">
        <f t="shared" si="17"/>
        <v>5954</v>
      </c>
      <c r="L158" s="14">
        <f t="shared" si="17"/>
        <v>1466</v>
      </c>
      <c r="M158" s="14">
        <f t="shared" si="17"/>
        <v>0</v>
      </c>
      <c r="N158" s="14">
        <f t="shared" si="17"/>
        <v>0</v>
      </c>
      <c r="O158" s="14">
        <f t="shared" si="17"/>
        <v>0</v>
      </c>
      <c r="P158" s="14">
        <f t="shared" si="17"/>
        <v>0</v>
      </c>
      <c r="Q158" s="14">
        <f t="shared" si="17"/>
        <v>0</v>
      </c>
      <c r="R158" s="14">
        <f t="shared" si="17"/>
        <v>0</v>
      </c>
      <c r="S158" s="14">
        <f t="shared" si="17"/>
        <v>29</v>
      </c>
      <c r="T158" s="14">
        <f t="shared" si="17"/>
        <v>504</v>
      </c>
      <c r="U158" s="14">
        <f t="shared" si="17"/>
        <v>0</v>
      </c>
      <c r="V158" s="14">
        <f t="shared" si="17"/>
        <v>0</v>
      </c>
      <c r="W158" s="14">
        <f t="shared" si="17"/>
        <v>15</v>
      </c>
      <c r="X158" s="14">
        <f t="shared" si="17"/>
        <v>0</v>
      </c>
      <c r="Y158" s="14">
        <f t="shared" si="17"/>
        <v>0</v>
      </c>
    </row>
    <row r="159" spans="1:25" ht="25.5" x14ac:dyDescent="0.25">
      <c r="A159" s="15" t="s">
        <v>284</v>
      </c>
      <c r="B159" s="16" t="s">
        <v>129</v>
      </c>
      <c r="C159" s="17">
        <v>9504</v>
      </c>
      <c r="D159" s="19"/>
      <c r="E159" s="18">
        <v>45</v>
      </c>
      <c r="F159" s="18"/>
      <c r="G159" s="17"/>
      <c r="H159" s="18"/>
      <c r="I159" s="19"/>
      <c r="J159" s="19"/>
      <c r="K159" s="18">
        <v>1087</v>
      </c>
      <c r="L159" s="18">
        <v>236</v>
      </c>
      <c r="M159" s="19"/>
      <c r="N159" s="19"/>
      <c r="O159" s="19"/>
      <c r="P159" s="19"/>
      <c r="Q159" s="19"/>
      <c r="R159" s="19"/>
      <c r="S159" s="19"/>
      <c r="T159" s="19">
        <v>318</v>
      </c>
      <c r="U159" s="19"/>
      <c r="V159" s="19"/>
      <c r="W159" s="19"/>
      <c r="X159" s="19"/>
      <c r="Y159" s="19"/>
    </row>
    <row r="160" spans="1:25" x14ac:dyDescent="0.25">
      <c r="A160" s="15" t="s">
        <v>285</v>
      </c>
      <c r="B160" s="16" t="s">
        <v>286</v>
      </c>
      <c r="C160" s="17">
        <v>181</v>
      </c>
      <c r="D160" s="19"/>
      <c r="E160" s="18">
        <v>259</v>
      </c>
      <c r="F160" s="18"/>
      <c r="G160" s="17"/>
      <c r="H160" s="18"/>
      <c r="I160" s="19"/>
      <c r="J160" s="19"/>
      <c r="K160" s="18">
        <v>1487</v>
      </c>
      <c r="L160" s="18">
        <v>282</v>
      </c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x14ac:dyDescent="0.25">
      <c r="A161" s="15" t="s">
        <v>287</v>
      </c>
      <c r="B161" s="16" t="s">
        <v>288</v>
      </c>
      <c r="C161" s="17"/>
      <c r="D161" s="19"/>
      <c r="E161" s="18">
        <v>603</v>
      </c>
      <c r="F161" s="18"/>
      <c r="G161" s="17"/>
      <c r="H161" s="18"/>
      <c r="I161" s="19"/>
      <c r="J161" s="19"/>
      <c r="K161" s="18">
        <v>2500</v>
      </c>
      <c r="L161" s="18"/>
      <c r="M161" s="19"/>
      <c r="N161" s="19"/>
      <c r="O161" s="19"/>
      <c r="P161" s="19"/>
      <c r="Q161" s="19"/>
      <c r="R161" s="19"/>
      <c r="S161" s="19">
        <v>29</v>
      </c>
      <c r="T161" s="19">
        <v>20</v>
      </c>
      <c r="U161" s="19"/>
      <c r="V161" s="19"/>
      <c r="W161" s="19">
        <v>15</v>
      </c>
      <c r="X161" s="19"/>
      <c r="Y161" s="19"/>
    </row>
    <row r="162" spans="1:25" ht="25.5" x14ac:dyDescent="0.25">
      <c r="A162" s="15" t="s">
        <v>289</v>
      </c>
      <c r="B162" s="16" t="s">
        <v>290</v>
      </c>
      <c r="C162" s="17"/>
      <c r="D162" s="19"/>
      <c r="E162" s="18">
        <v>244</v>
      </c>
      <c r="F162" s="18">
        <v>12</v>
      </c>
      <c r="G162" s="17"/>
      <c r="H162" s="18">
        <v>238</v>
      </c>
      <c r="I162" s="19"/>
      <c r="J162" s="19"/>
      <c r="K162" s="18">
        <v>93</v>
      </c>
      <c r="L162" s="18">
        <v>238</v>
      </c>
      <c r="M162" s="19"/>
      <c r="N162" s="19"/>
      <c r="O162" s="19"/>
      <c r="P162" s="19"/>
      <c r="Q162" s="19"/>
      <c r="R162" s="19"/>
      <c r="S162" s="19"/>
      <c r="T162" s="19">
        <v>166</v>
      </c>
      <c r="U162" s="19"/>
      <c r="V162" s="19"/>
      <c r="W162" s="19"/>
      <c r="X162" s="19"/>
      <c r="Y162" s="19"/>
    </row>
    <row r="163" spans="1:25" ht="25.5" x14ac:dyDescent="0.25">
      <c r="A163" s="15" t="s">
        <v>291</v>
      </c>
      <c r="B163" s="16" t="s">
        <v>292</v>
      </c>
      <c r="C163" s="17"/>
      <c r="D163" s="19"/>
      <c r="E163" s="18">
        <v>332</v>
      </c>
      <c r="F163" s="18"/>
      <c r="G163" s="17"/>
      <c r="H163" s="18"/>
      <c r="I163" s="19"/>
      <c r="J163" s="19"/>
      <c r="K163" s="18">
        <v>627</v>
      </c>
      <c r="L163" s="18">
        <v>488</v>
      </c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x14ac:dyDescent="0.25">
      <c r="A164" s="15" t="s">
        <v>293</v>
      </c>
      <c r="B164" s="16" t="s">
        <v>294</v>
      </c>
      <c r="C164" s="17"/>
      <c r="D164" s="19"/>
      <c r="E164" s="18">
        <v>59</v>
      </c>
      <c r="F164" s="18"/>
      <c r="G164" s="17"/>
      <c r="H164" s="18"/>
      <c r="I164" s="19"/>
      <c r="J164" s="19"/>
      <c r="K164" s="18">
        <v>160</v>
      </c>
      <c r="L164" s="18">
        <v>222</v>
      </c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x14ac:dyDescent="0.25">
      <c r="A165" s="12">
        <v>18</v>
      </c>
      <c r="B165" s="13" t="s">
        <v>295</v>
      </c>
      <c r="C165" s="14">
        <f t="shared" ref="C165:Y165" si="18">C166+C167+C168</f>
        <v>187</v>
      </c>
      <c r="D165" s="14">
        <f t="shared" si="18"/>
        <v>0</v>
      </c>
      <c r="E165" s="14">
        <f t="shared" si="18"/>
        <v>293</v>
      </c>
      <c r="F165" s="14">
        <f t="shared" si="18"/>
        <v>0</v>
      </c>
      <c r="G165" s="14">
        <f t="shared" si="18"/>
        <v>0</v>
      </c>
      <c r="H165" s="14">
        <f t="shared" si="18"/>
        <v>0</v>
      </c>
      <c r="I165" s="14">
        <f t="shared" si="18"/>
        <v>0</v>
      </c>
      <c r="J165" s="14">
        <f t="shared" si="18"/>
        <v>0</v>
      </c>
      <c r="K165" s="14">
        <f t="shared" si="18"/>
        <v>2536</v>
      </c>
      <c r="L165" s="14">
        <f t="shared" si="18"/>
        <v>4630</v>
      </c>
      <c r="M165" s="14">
        <f t="shared" si="18"/>
        <v>0</v>
      </c>
      <c r="N165" s="14">
        <f t="shared" si="18"/>
        <v>826</v>
      </c>
      <c r="O165" s="14">
        <f t="shared" si="18"/>
        <v>0</v>
      </c>
      <c r="P165" s="14">
        <f t="shared" si="18"/>
        <v>0</v>
      </c>
      <c r="Q165" s="14">
        <f t="shared" si="18"/>
        <v>692</v>
      </c>
      <c r="R165" s="14">
        <f t="shared" si="18"/>
        <v>0</v>
      </c>
      <c r="S165" s="14">
        <f t="shared" si="18"/>
        <v>0</v>
      </c>
      <c r="T165" s="14">
        <f t="shared" si="18"/>
        <v>4453</v>
      </c>
      <c r="U165" s="14">
        <f t="shared" si="18"/>
        <v>0</v>
      </c>
      <c r="V165" s="14">
        <f t="shared" si="18"/>
        <v>0</v>
      </c>
      <c r="W165" s="14">
        <f t="shared" si="18"/>
        <v>156</v>
      </c>
      <c r="X165" s="14">
        <f t="shared" si="18"/>
        <v>0</v>
      </c>
      <c r="Y165" s="14">
        <f t="shared" si="18"/>
        <v>0</v>
      </c>
    </row>
    <row r="166" spans="1:25" x14ac:dyDescent="0.25">
      <c r="A166" s="15" t="s">
        <v>296</v>
      </c>
      <c r="B166" s="16" t="s">
        <v>87</v>
      </c>
      <c r="C166" s="17"/>
      <c r="D166" s="19"/>
      <c r="E166" s="18">
        <v>67</v>
      </c>
      <c r="F166" s="18"/>
      <c r="G166" s="17"/>
      <c r="H166" s="18"/>
      <c r="I166" s="19"/>
      <c r="J166" s="19"/>
      <c r="K166" s="18">
        <v>485</v>
      </c>
      <c r="L166" s="18">
        <v>255</v>
      </c>
      <c r="M166" s="19"/>
      <c r="N166" s="19"/>
      <c r="O166" s="19"/>
      <c r="P166" s="19"/>
      <c r="Q166" s="19"/>
      <c r="R166" s="19"/>
      <c r="S166" s="19"/>
      <c r="T166" s="19">
        <v>450</v>
      </c>
      <c r="U166" s="19"/>
      <c r="V166" s="19"/>
      <c r="W166" s="19"/>
      <c r="X166" s="19"/>
      <c r="Y166" s="19"/>
    </row>
    <row r="167" spans="1:25" x14ac:dyDescent="0.25">
      <c r="A167" s="15" t="s">
        <v>297</v>
      </c>
      <c r="B167" s="16" t="s">
        <v>298</v>
      </c>
      <c r="C167" s="17">
        <v>187</v>
      </c>
      <c r="D167" s="19"/>
      <c r="E167" s="18">
        <v>226</v>
      </c>
      <c r="F167" s="18"/>
      <c r="G167" s="17"/>
      <c r="H167" s="18"/>
      <c r="I167" s="19"/>
      <c r="J167" s="19"/>
      <c r="K167" s="18">
        <v>1945</v>
      </c>
      <c r="L167" s="18">
        <v>3740</v>
      </c>
      <c r="M167" s="19"/>
      <c r="N167" s="19">
        <v>826</v>
      </c>
      <c r="O167" s="19"/>
      <c r="P167" s="19"/>
      <c r="Q167" s="19">
        <v>692</v>
      </c>
      <c r="R167" s="19"/>
      <c r="S167" s="19"/>
      <c r="T167" s="19">
        <v>3899</v>
      </c>
      <c r="U167" s="19"/>
      <c r="V167" s="19"/>
      <c r="W167" s="19">
        <v>156</v>
      </c>
      <c r="X167" s="19"/>
      <c r="Y167" s="19"/>
    </row>
    <row r="168" spans="1:25" x14ac:dyDescent="0.25">
      <c r="A168" s="15" t="s">
        <v>299</v>
      </c>
      <c r="B168" s="16" t="s">
        <v>300</v>
      </c>
      <c r="C168" s="17"/>
      <c r="D168" s="19"/>
      <c r="E168" s="18"/>
      <c r="F168" s="18"/>
      <c r="G168" s="17"/>
      <c r="H168" s="18"/>
      <c r="I168" s="19"/>
      <c r="J168" s="19"/>
      <c r="K168" s="18">
        <v>106</v>
      </c>
      <c r="L168" s="18">
        <v>635</v>
      </c>
      <c r="M168" s="19"/>
      <c r="N168" s="19"/>
      <c r="O168" s="19"/>
      <c r="P168" s="19"/>
      <c r="Q168" s="19"/>
      <c r="R168" s="19"/>
      <c r="S168" s="19"/>
      <c r="T168" s="19">
        <v>104</v>
      </c>
      <c r="U168" s="19"/>
      <c r="V168" s="19"/>
      <c r="W168" s="19"/>
      <c r="X168" s="19"/>
      <c r="Y168" s="19"/>
    </row>
    <row r="169" spans="1:25" x14ac:dyDescent="0.25">
      <c r="A169" s="12">
        <v>19</v>
      </c>
      <c r="B169" s="13" t="s">
        <v>301</v>
      </c>
      <c r="C169" s="14">
        <f t="shared" ref="C169:Y169" si="19">C170+C171+C172+C173</f>
        <v>4</v>
      </c>
      <c r="D169" s="14">
        <f t="shared" si="19"/>
        <v>0</v>
      </c>
      <c r="E169" s="14">
        <f t="shared" si="19"/>
        <v>52</v>
      </c>
      <c r="F169" s="14">
        <f t="shared" si="19"/>
        <v>0</v>
      </c>
      <c r="G169" s="14">
        <f t="shared" si="19"/>
        <v>0</v>
      </c>
      <c r="H169" s="14">
        <f t="shared" si="19"/>
        <v>1579</v>
      </c>
      <c r="I169" s="14">
        <f t="shared" si="19"/>
        <v>0</v>
      </c>
      <c r="J169" s="14">
        <f t="shared" si="19"/>
        <v>0</v>
      </c>
      <c r="K169" s="14">
        <f t="shared" si="19"/>
        <v>139</v>
      </c>
      <c r="L169" s="14">
        <f t="shared" si="19"/>
        <v>1383</v>
      </c>
      <c r="M169" s="14">
        <f t="shared" si="19"/>
        <v>0</v>
      </c>
      <c r="N169" s="14">
        <f t="shared" si="19"/>
        <v>193</v>
      </c>
      <c r="O169" s="14">
        <f t="shared" si="19"/>
        <v>310</v>
      </c>
      <c r="P169" s="14">
        <f t="shared" si="19"/>
        <v>0</v>
      </c>
      <c r="Q169" s="14">
        <f t="shared" si="19"/>
        <v>229</v>
      </c>
      <c r="R169" s="14">
        <f t="shared" si="19"/>
        <v>0</v>
      </c>
      <c r="S169" s="14">
        <f t="shared" si="19"/>
        <v>0</v>
      </c>
      <c r="T169" s="14">
        <f t="shared" si="19"/>
        <v>676</v>
      </c>
      <c r="U169" s="14">
        <f t="shared" si="19"/>
        <v>0</v>
      </c>
      <c r="V169" s="14">
        <f t="shared" si="19"/>
        <v>0</v>
      </c>
      <c r="W169" s="14">
        <f t="shared" si="19"/>
        <v>543</v>
      </c>
      <c r="X169" s="14">
        <f t="shared" si="19"/>
        <v>19</v>
      </c>
      <c r="Y169" s="14">
        <f t="shared" si="19"/>
        <v>0</v>
      </c>
    </row>
    <row r="170" spans="1:25" x14ac:dyDescent="0.25">
      <c r="A170" s="15" t="s">
        <v>302</v>
      </c>
      <c r="B170" s="16" t="s">
        <v>87</v>
      </c>
      <c r="C170" s="17">
        <v>4</v>
      </c>
      <c r="D170" s="19"/>
      <c r="E170" s="18">
        <v>52</v>
      </c>
      <c r="F170" s="18"/>
      <c r="G170" s="17"/>
      <c r="H170" s="18">
        <v>335</v>
      </c>
      <c r="I170" s="19"/>
      <c r="J170" s="19"/>
      <c r="K170" s="18">
        <v>139</v>
      </c>
      <c r="L170" s="18">
        <v>1030</v>
      </c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>
        <v>32</v>
      </c>
      <c r="X170" s="19"/>
      <c r="Y170" s="19"/>
    </row>
    <row r="171" spans="1:25" x14ac:dyDescent="0.25">
      <c r="A171" s="15" t="s">
        <v>303</v>
      </c>
      <c r="B171" s="16" t="s">
        <v>304</v>
      </c>
      <c r="C171" s="17"/>
      <c r="D171" s="19"/>
      <c r="E171" s="18"/>
      <c r="F171" s="18"/>
      <c r="G171" s="17"/>
      <c r="H171" s="18">
        <v>43</v>
      </c>
      <c r="I171" s="19"/>
      <c r="J171" s="19"/>
      <c r="K171" s="18"/>
      <c r="L171" s="18">
        <v>116</v>
      </c>
      <c r="M171" s="19"/>
      <c r="N171" s="19">
        <v>193</v>
      </c>
      <c r="O171" s="19">
        <v>310</v>
      </c>
      <c r="P171" s="19"/>
      <c r="Q171" s="19">
        <v>229</v>
      </c>
      <c r="R171" s="19"/>
      <c r="S171" s="19"/>
      <c r="T171" s="19">
        <v>550</v>
      </c>
      <c r="U171" s="19"/>
      <c r="V171" s="19"/>
      <c r="W171" s="19">
        <v>61</v>
      </c>
      <c r="X171" s="19">
        <v>19</v>
      </c>
      <c r="Y171" s="19"/>
    </row>
    <row r="172" spans="1:25" x14ac:dyDescent="0.25">
      <c r="A172" s="15" t="s">
        <v>305</v>
      </c>
      <c r="B172" s="16" t="s">
        <v>306</v>
      </c>
      <c r="C172" s="17"/>
      <c r="D172" s="19"/>
      <c r="E172" s="18"/>
      <c r="F172" s="18"/>
      <c r="G172" s="17"/>
      <c r="H172" s="18">
        <v>1201</v>
      </c>
      <c r="I172" s="19"/>
      <c r="J172" s="19"/>
      <c r="K172" s="18"/>
      <c r="L172" s="18">
        <v>237</v>
      </c>
      <c r="M172" s="19"/>
      <c r="N172" s="19"/>
      <c r="O172" s="19"/>
      <c r="P172" s="19"/>
      <c r="Q172" s="19"/>
      <c r="R172" s="19"/>
      <c r="S172" s="19"/>
      <c r="T172" s="19">
        <v>126</v>
      </c>
      <c r="U172" s="19"/>
      <c r="V172" s="19"/>
      <c r="W172" s="19">
        <v>450</v>
      </c>
      <c r="X172" s="19"/>
      <c r="Y172" s="19"/>
    </row>
    <row r="173" spans="1:25" x14ac:dyDescent="0.25">
      <c r="A173" s="15" t="s">
        <v>307</v>
      </c>
      <c r="B173" s="16" t="s">
        <v>203</v>
      </c>
      <c r="C173" s="17"/>
      <c r="D173" s="19"/>
      <c r="E173" s="18"/>
      <c r="F173" s="18"/>
      <c r="G173" s="17"/>
      <c r="H173" s="18"/>
      <c r="I173" s="19"/>
      <c r="J173" s="19"/>
      <c r="K173" s="18">
        <v>0</v>
      </c>
      <c r="L173" s="18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x14ac:dyDescent="0.25">
      <c r="A174" s="12">
        <v>20</v>
      </c>
      <c r="B174" s="13" t="s">
        <v>308</v>
      </c>
      <c r="C174" s="14">
        <f t="shared" ref="C174:Y174" si="20">C175+C176+C177+C178+C179+C180+C181</f>
        <v>0</v>
      </c>
      <c r="D174" s="14">
        <f t="shared" si="20"/>
        <v>0</v>
      </c>
      <c r="E174" s="14">
        <f t="shared" si="20"/>
        <v>1429</v>
      </c>
      <c r="F174" s="14">
        <f t="shared" si="20"/>
        <v>0</v>
      </c>
      <c r="G174" s="14">
        <f t="shared" si="20"/>
        <v>0</v>
      </c>
      <c r="H174" s="14">
        <f t="shared" si="20"/>
        <v>3224</v>
      </c>
      <c r="I174" s="14">
        <f t="shared" si="20"/>
        <v>0</v>
      </c>
      <c r="J174" s="14">
        <f t="shared" si="20"/>
        <v>0</v>
      </c>
      <c r="K174" s="14">
        <f t="shared" si="20"/>
        <v>0</v>
      </c>
      <c r="L174" s="14">
        <f t="shared" si="20"/>
        <v>4760</v>
      </c>
      <c r="M174" s="14">
        <f t="shared" si="20"/>
        <v>0</v>
      </c>
      <c r="N174" s="14">
        <f t="shared" si="20"/>
        <v>0</v>
      </c>
      <c r="O174" s="14">
        <f t="shared" si="20"/>
        <v>0</v>
      </c>
      <c r="P174" s="14">
        <f t="shared" si="20"/>
        <v>0</v>
      </c>
      <c r="Q174" s="14">
        <f t="shared" si="20"/>
        <v>0</v>
      </c>
      <c r="R174" s="14">
        <f t="shared" si="20"/>
        <v>0</v>
      </c>
      <c r="S174" s="14">
        <f t="shared" si="20"/>
        <v>0</v>
      </c>
      <c r="T174" s="14">
        <f t="shared" si="20"/>
        <v>746</v>
      </c>
      <c r="U174" s="14">
        <f t="shared" si="20"/>
        <v>0</v>
      </c>
      <c r="V174" s="14">
        <f t="shared" si="20"/>
        <v>0</v>
      </c>
      <c r="W174" s="14">
        <f t="shared" si="20"/>
        <v>10</v>
      </c>
      <c r="X174" s="14">
        <f t="shared" si="20"/>
        <v>0</v>
      </c>
      <c r="Y174" s="14">
        <f t="shared" si="20"/>
        <v>0</v>
      </c>
    </row>
    <row r="175" spans="1:25" x14ac:dyDescent="0.25">
      <c r="A175" s="15" t="s">
        <v>309</v>
      </c>
      <c r="B175" s="16" t="s">
        <v>87</v>
      </c>
      <c r="C175" s="17"/>
      <c r="D175" s="19"/>
      <c r="E175" s="18">
        <v>349</v>
      </c>
      <c r="F175" s="18"/>
      <c r="G175" s="17"/>
      <c r="H175" s="18">
        <v>1748</v>
      </c>
      <c r="I175" s="19"/>
      <c r="J175" s="19"/>
      <c r="K175" s="18"/>
      <c r="L175" s="18">
        <v>1440</v>
      </c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x14ac:dyDescent="0.25">
      <c r="A176" s="15" t="s">
        <v>310</v>
      </c>
      <c r="B176" s="16" t="s">
        <v>311</v>
      </c>
      <c r="C176" s="17"/>
      <c r="D176" s="19"/>
      <c r="E176" s="18"/>
      <c r="F176" s="18"/>
      <c r="G176" s="17"/>
      <c r="H176" s="18">
        <v>339</v>
      </c>
      <c r="I176" s="19"/>
      <c r="J176" s="19"/>
      <c r="K176" s="18"/>
      <c r="L176" s="18">
        <v>332</v>
      </c>
      <c r="M176" s="19"/>
      <c r="N176" s="19"/>
      <c r="O176" s="19"/>
      <c r="P176" s="19"/>
      <c r="Q176" s="19"/>
      <c r="R176" s="19"/>
      <c r="S176" s="19"/>
      <c r="T176" s="19">
        <v>70</v>
      </c>
      <c r="U176" s="19"/>
      <c r="V176" s="19"/>
      <c r="W176" s="19"/>
      <c r="X176" s="19"/>
      <c r="Y176" s="19"/>
    </row>
    <row r="177" spans="1:25" x14ac:dyDescent="0.25">
      <c r="A177" s="15" t="s">
        <v>312</v>
      </c>
      <c r="B177" s="16" t="s">
        <v>313</v>
      </c>
      <c r="C177" s="17"/>
      <c r="D177" s="19"/>
      <c r="E177" s="18"/>
      <c r="F177" s="18"/>
      <c r="G177" s="17"/>
      <c r="H177" s="18">
        <v>156</v>
      </c>
      <c r="I177" s="19"/>
      <c r="J177" s="19"/>
      <c r="K177" s="18"/>
      <c r="L177" s="18">
        <v>173</v>
      </c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>
        <v>10</v>
      </c>
      <c r="X177" s="19"/>
      <c r="Y177" s="19"/>
    </row>
    <row r="178" spans="1:25" x14ac:dyDescent="0.25">
      <c r="A178" s="15" t="s">
        <v>314</v>
      </c>
      <c r="B178" s="16" t="s">
        <v>315</v>
      </c>
      <c r="C178" s="17"/>
      <c r="D178" s="19"/>
      <c r="E178" s="18"/>
      <c r="F178" s="18"/>
      <c r="G178" s="17"/>
      <c r="H178" s="18">
        <v>81</v>
      </c>
      <c r="I178" s="19"/>
      <c r="J178" s="19"/>
      <c r="K178" s="18"/>
      <c r="L178" s="18">
        <v>724</v>
      </c>
      <c r="M178" s="19"/>
      <c r="N178" s="19"/>
      <c r="O178" s="19"/>
      <c r="P178" s="19"/>
      <c r="Q178" s="19"/>
      <c r="R178" s="19"/>
      <c r="S178" s="19"/>
      <c r="T178" s="19">
        <v>208</v>
      </c>
      <c r="U178" s="19"/>
      <c r="V178" s="19"/>
      <c r="W178" s="19"/>
      <c r="X178" s="19"/>
      <c r="Y178" s="19"/>
    </row>
    <row r="179" spans="1:25" x14ac:dyDescent="0.25">
      <c r="A179" s="15" t="s">
        <v>316</v>
      </c>
      <c r="B179" s="16" t="s">
        <v>317</v>
      </c>
      <c r="C179" s="17"/>
      <c r="D179" s="19"/>
      <c r="E179" s="18">
        <v>882</v>
      </c>
      <c r="F179" s="18"/>
      <c r="G179" s="17"/>
      <c r="H179" s="18">
        <v>900</v>
      </c>
      <c r="I179" s="19"/>
      <c r="J179" s="19"/>
      <c r="K179" s="18"/>
      <c r="L179" s="18">
        <v>1404</v>
      </c>
      <c r="M179" s="19"/>
      <c r="N179" s="19"/>
      <c r="O179" s="19"/>
      <c r="P179" s="19"/>
      <c r="Q179" s="19"/>
      <c r="R179" s="19"/>
      <c r="S179" s="19"/>
      <c r="T179" s="19">
        <v>468</v>
      </c>
      <c r="U179" s="19"/>
      <c r="V179" s="19"/>
      <c r="W179" s="19"/>
      <c r="X179" s="19"/>
      <c r="Y179" s="19"/>
    </row>
    <row r="180" spans="1:25" x14ac:dyDescent="0.25">
      <c r="A180" s="15" t="s">
        <v>318</v>
      </c>
      <c r="B180" s="16" t="s">
        <v>319</v>
      </c>
      <c r="C180" s="17"/>
      <c r="D180" s="19"/>
      <c r="E180" s="18"/>
      <c r="F180" s="18"/>
      <c r="G180" s="17"/>
      <c r="H180" s="18"/>
      <c r="I180" s="19"/>
      <c r="J180" s="19"/>
      <c r="K180" s="18"/>
      <c r="L180" s="18">
        <v>273</v>
      </c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x14ac:dyDescent="0.25">
      <c r="A181" s="15" t="s">
        <v>320</v>
      </c>
      <c r="B181" s="16" t="s">
        <v>321</v>
      </c>
      <c r="C181" s="17"/>
      <c r="D181" s="19"/>
      <c r="E181" s="18">
        <v>198</v>
      </c>
      <c r="F181" s="18"/>
      <c r="G181" s="17"/>
      <c r="H181" s="18"/>
      <c r="I181" s="19"/>
      <c r="J181" s="19"/>
      <c r="K181" s="18"/>
      <c r="L181" s="18">
        <v>414</v>
      </c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x14ac:dyDescent="0.25">
      <c r="A182" s="12">
        <v>21</v>
      </c>
      <c r="B182" s="13" t="s">
        <v>322</v>
      </c>
      <c r="C182" s="14">
        <f t="shared" ref="C182:Y182" si="21">C183+C184</f>
        <v>2760</v>
      </c>
      <c r="D182" s="14">
        <f t="shared" si="21"/>
        <v>0</v>
      </c>
      <c r="E182" s="14">
        <f t="shared" si="21"/>
        <v>515</v>
      </c>
      <c r="F182" s="14">
        <f t="shared" si="21"/>
        <v>10305</v>
      </c>
      <c r="G182" s="14">
        <f t="shared" si="21"/>
        <v>0</v>
      </c>
      <c r="H182" s="14">
        <f t="shared" si="21"/>
        <v>1920</v>
      </c>
      <c r="I182" s="14">
        <f t="shared" si="21"/>
        <v>0</v>
      </c>
      <c r="J182" s="14">
        <f t="shared" si="21"/>
        <v>0</v>
      </c>
      <c r="K182" s="14">
        <f t="shared" si="21"/>
        <v>918</v>
      </c>
      <c r="L182" s="14">
        <f t="shared" si="21"/>
        <v>5368</v>
      </c>
      <c r="M182" s="14">
        <f t="shared" si="21"/>
        <v>0</v>
      </c>
      <c r="N182" s="14">
        <f t="shared" si="21"/>
        <v>0</v>
      </c>
      <c r="O182" s="14">
        <f t="shared" si="21"/>
        <v>0</v>
      </c>
      <c r="P182" s="14">
        <f t="shared" si="21"/>
        <v>0</v>
      </c>
      <c r="Q182" s="14">
        <f t="shared" si="21"/>
        <v>0</v>
      </c>
      <c r="R182" s="14">
        <f t="shared" si="21"/>
        <v>0</v>
      </c>
      <c r="S182" s="14">
        <f t="shared" si="21"/>
        <v>0</v>
      </c>
      <c r="T182" s="14">
        <f t="shared" si="21"/>
        <v>0</v>
      </c>
      <c r="U182" s="14">
        <f t="shared" si="21"/>
        <v>0</v>
      </c>
      <c r="V182" s="14">
        <f t="shared" si="21"/>
        <v>0</v>
      </c>
      <c r="W182" s="14">
        <f t="shared" si="21"/>
        <v>0</v>
      </c>
      <c r="X182" s="14">
        <f t="shared" si="21"/>
        <v>0</v>
      </c>
      <c r="Y182" s="14">
        <f t="shared" si="21"/>
        <v>0</v>
      </c>
    </row>
    <row r="183" spans="1:25" x14ac:dyDescent="0.25">
      <c r="A183" s="15" t="s">
        <v>323</v>
      </c>
      <c r="B183" s="16" t="s">
        <v>87</v>
      </c>
      <c r="C183" s="17">
        <v>2760</v>
      </c>
      <c r="D183" s="19"/>
      <c r="E183" s="18">
        <v>449</v>
      </c>
      <c r="F183" s="18">
        <v>10283</v>
      </c>
      <c r="G183" s="17"/>
      <c r="H183" s="18">
        <v>1920</v>
      </c>
      <c r="I183" s="19"/>
      <c r="J183" s="19"/>
      <c r="K183" s="18">
        <v>918</v>
      </c>
      <c r="L183" s="18">
        <v>5368</v>
      </c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x14ac:dyDescent="0.25">
      <c r="A184" s="15" t="s">
        <v>324</v>
      </c>
      <c r="B184" s="16" t="s">
        <v>325</v>
      </c>
      <c r="C184" s="17"/>
      <c r="D184" s="19"/>
      <c r="E184" s="18">
        <v>66</v>
      </c>
      <c r="F184" s="18">
        <v>22</v>
      </c>
      <c r="G184" s="17"/>
      <c r="H184" s="18"/>
      <c r="I184" s="19"/>
      <c r="J184" s="19"/>
      <c r="K184" s="18"/>
      <c r="L184" s="18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x14ac:dyDescent="0.25">
      <c r="A185" s="12">
        <v>22</v>
      </c>
      <c r="B185" s="13" t="s">
        <v>326</v>
      </c>
      <c r="C185" s="14">
        <f>C186+C188+C189+C190+C191+C192</f>
        <v>5637</v>
      </c>
      <c r="D185" s="14">
        <f>D186+D188+D189+D190+D191+D192</f>
        <v>0</v>
      </c>
      <c r="E185" s="14">
        <f t="shared" ref="E185:Y185" si="22">E186+E187+E188+E189+E190+E191+E192</f>
        <v>1166</v>
      </c>
      <c r="F185" s="14">
        <f t="shared" si="22"/>
        <v>69</v>
      </c>
      <c r="G185" s="14">
        <f t="shared" si="22"/>
        <v>0</v>
      </c>
      <c r="H185" s="14">
        <f t="shared" si="22"/>
        <v>2357</v>
      </c>
      <c r="I185" s="14">
        <f t="shared" si="22"/>
        <v>0</v>
      </c>
      <c r="J185" s="14">
        <f t="shared" si="22"/>
        <v>0</v>
      </c>
      <c r="K185" s="14">
        <f t="shared" si="22"/>
        <v>452</v>
      </c>
      <c r="L185" s="14">
        <f t="shared" si="22"/>
        <v>6861</v>
      </c>
      <c r="M185" s="14">
        <f t="shared" si="22"/>
        <v>0</v>
      </c>
      <c r="N185" s="14">
        <f t="shared" si="22"/>
        <v>4383</v>
      </c>
      <c r="O185" s="14">
        <f t="shared" si="22"/>
        <v>0</v>
      </c>
      <c r="P185" s="14">
        <f t="shared" si="22"/>
        <v>0</v>
      </c>
      <c r="Q185" s="14">
        <f t="shared" si="22"/>
        <v>3242</v>
      </c>
      <c r="R185" s="14">
        <f t="shared" si="22"/>
        <v>0</v>
      </c>
      <c r="S185" s="14">
        <f t="shared" si="22"/>
        <v>0</v>
      </c>
      <c r="T185" s="14">
        <f t="shared" si="22"/>
        <v>2786</v>
      </c>
      <c r="U185" s="14">
        <f t="shared" si="22"/>
        <v>0</v>
      </c>
      <c r="V185" s="14">
        <f t="shared" si="22"/>
        <v>0</v>
      </c>
      <c r="W185" s="14">
        <f t="shared" si="22"/>
        <v>35</v>
      </c>
      <c r="X185" s="14">
        <f t="shared" si="22"/>
        <v>0</v>
      </c>
      <c r="Y185" s="14">
        <f t="shared" si="22"/>
        <v>0</v>
      </c>
    </row>
    <row r="186" spans="1:25" ht="21.75" customHeight="1" x14ac:dyDescent="0.25">
      <c r="A186" s="15" t="s">
        <v>327</v>
      </c>
      <c r="B186" s="16" t="s">
        <v>104</v>
      </c>
      <c r="C186" s="91">
        <v>5387</v>
      </c>
      <c r="D186" s="19"/>
      <c r="E186" s="18">
        <v>22</v>
      </c>
      <c r="F186" s="18"/>
      <c r="G186" s="17"/>
      <c r="H186" s="89">
        <v>84</v>
      </c>
      <c r="I186" s="19"/>
      <c r="J186" s="19"/>
      <c r="K186" s="18"/>
      <c r="L186" s="18">
        <v>106</v>
      </c>
      <c r="M186" s="19"/>
      <c r="N186" s="19"/>
      <c r="O186" s="19"/>
      <c r="P186" s="19"/>
      <c r="Q186" s="19"/>
      <c r="R186" s="19"/>
      <c r="S186" s="19"/>
      <c r="T186" s="87">
        <v>504</v>
      </c>
      <c r="U186" s="19"/>
      <c r="V186" s="19"/>
      <c r="W186" s="87">
        <v>10</v>
      </c>
      <c r="X186" s="19"/>
      <c r="Y186" s="19"/>
    </row>
    <row r="187" spans="1:25" ht="20.25" customHeight="1" x14ac:dyDescent="0.25">
      <c r="A187" s="15" t="s">
        <v>328</v>
      </c>
      <c r="B187" s="16" t="s">
        <v>106</v>
      </c>
      <c r="C187" s="93"/>
      <c r="D187" s="19"/>
      <c r="E187" s="18">
        <v>90</v>
      </c>
      <c r="F187" s="18"/>
      <c r="G187" s="17"/>
      <c r="H187" s="90"/>
      <c r="I187" s="19"/>
      <c r="J187" s="19"/>
      <c r="K187" s="18"/>
      <c r="L187" s="18">
        <v>319</v>
      </c>
      <c r="M187" s="19"/>
      <c r="N187" s="19"/>
      <c r="O187" s="19"/>
      <c r="P187" s="19"/>
      <c r="Q187" s="19"/>
      <c r="R187" s="19"/>
      <c r="S187" s="19"/>
      <c r="T187" s="88"/>
      <c r="U187" s="19"/>
      <c r="V187" s="19"/>
      <c r="W187" s="88"/>
      <c r="X187" s="19"/>
      <c r="Y187" s="19"/>
    </row>
    <row r="188" spans="1:25" x14ac:dyDescent="0.25">
      <c r="A188" s="15" t="s">
        <v>329</v>
      </c>
      <c r="B188" s="16" t="s">
        <v>330</v>
      </c>
      <c r="C188" s="17">
        <v>28</v>
      </c>
      <c r="D188" s="19"/>
      <c r="E188" s="18"/>
      <c r="F188" s="18"/>
      <c r="G188" s="17"/>
      <c r="H188" s="18">
        <v>1135</v>
      </c>
      <c r="I188" s="19"/>
      <c r="J188" s="19"/>
      <c r="K188" s="18"/>
      <c r="L188" s="18">
        <v>1258</v>
      </c>
      <c r="M188" s="19"/>
      <c r="N188" s="19"/>
      <c r="O188" s="19"/>
      <c r="P188" s="19"/>
      <c r="Q188" s="19"/>
      <c r="R188" s="19"/>
      <c r="S188" s="19"/>
      <c r="T188" s="19">
        <v>225</v>
      </c>
      <c r="U188" s="19"/>
      <c r="V188" s="19"/>
      <c r="W188" s="19"/>
      <c r="X188" s="19"/>
      <c r="Y188" s="19"/>
    </row>
    <row r="189" spans="1:25" x14ac:dyDescent="0.25">
      <c r="A189" s="15" t="s">
        <v>331</v>
      </c>
      <c r="B189" s="16" t="s">
        <v>135</v>
      </c>
      <c r="C189" s="17"/>
      <c r="D189" s="19"/>
      <c r="E189" s="18">
        <v>51</v>
      </c>
      <c r="F189" s="18"/>
      <c r="G189" s="17"/>
      <c r="H189" s="18">
        <v>742</v>
      </c>
      <c r="I189" s="19"/>
      <c r="J189" s="19"/>
      <c r="K189" s="18"/>
      <c r="L189" s="18">
        <v>1915</v>
      </c>
      <c r="M189" s="19"/>
      <c r="N189" s="19">
        <v>4383</v>
      </c>
      <c r="O189" s="19"/>
      <c r="P189" s="19"/>
      <c r="Q189" s="19">
        <v>3242</v>
      </c>
      <c r="R189" s="19"/>
      <c r="S189" s="19"/>
      <c r="T189" s="19">
        <v>1789</v>
      </c>
      <c r="U189" s="19"/>
      <c r="V189" s="19"/>
      <c r="W189" s="19"/>
      <c r="X189" s="19"/>
      <c r="Y189" s="19"/>
    </row>
    <row r="190" spans="1:25" x14ac:dyDescent="0.25">
      <c r="A190" s="15" t="s">
        <v>332</v>
      </c>
      <c r="B190" s="16" t="s">
        <v>333</v>
      </c>
      <c r="C190" s="17"/>
      <c r="D190" s="19"/>
      <c r="E190" s="18"/>
      <c r="F190" s="18"/>
      <c r="G190" s="17"/>
      <c r="H190" s="18"/>
      <c r="I190" s="19"/>
      <c r="J190" s="19"/>
      <c r="K190" s="18"/>
      <c r="L190" s="18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x14ac:dyDescent="0.25">
      <c r="A191" s="15" t="s">
        <v>334</v>
      </c>
      <c r="B191" s="16" t="s">
        <v>335</v>
      </c>
      <c r="C191" s="17">
        <v>222</v>
      </c>
      <c r="D191" s="19"/>
      <c r="E191" s="18">
        <v>444</v>
      </c>
      <c r="F191" s="18">
        <v>69</v>
      </c>
      <c r="G191" s="17"/>
      <c r="H191" s="18">
        <v>396</v>
      </c>
      <c r="I191" s="19"/>
      <c r="J191" s="19"/>
      <c r="K191" s="18">
        <v>452</v>
      </c>
      <c r="L191" s="18">
        <v>1848</v>
      </c>
      <c r="M191" s="19"/>
      <c r="N191" s="19"/>
      <c r="O191" s="19"/>
      <c r="P191" s="19"/>
      <c r="Q191" s="19"/>
      <c r="R191" s="19"/>
      <c r="S191" s="19"/>
      <c r="T191" s="19">
        <v>268</v>
      </c>
      <c r="U191" s="19"/>
      <c r="V191" s="19"/>
      <c r="W191" s="19">
        <v>25</v>
      </c>
      <c r="X191" s="19"/>
      <c r="Y191" s="19"/>
    </row>
    <row r="192" spans="1:25" x14ac:dyDescent="0.25">
      <c r="A192" s="15" t="s">
        <v>336</v>
      </c>
      <c r="B192" s="16" t="s">
        <v>337</v>
      </c>
      <c r="C192" s="17"/>
      <c r="D192" s="19"/>
      <c r="E192" s="18">
        <v>559</v>
      </c>
      <c r="F192" s="18"/>
      <c r="G192" s="17"/>
      <c r="H192" s="18"/>
      <c r="I192" s="19"/>
      <c r="J192" s="19"/>
      <c r="K192" s="18"/>
      <c r="L192" s="18">
        <v>1415</v>
      </c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x14ac:dyDescent="0.25">
      <c r="A193" s="12">
        <v>23</v>
      </c>
      <c r="B193" s="13" t="s">
        <v>338</v>
      </c>
      <c r="C193" s="14">
        <f t="shared" ref="C193:Y193" si="23">C194</f>
        <v>0</v>
      </c>
      <c r="D193" s="14">
        <f t="shared" si="23"/>
        <v>0</v>
      </c>
      <c r="E193" s="14">
        <f t="shared" si="23"/>
        <v>0</v>
      </c>
      <c r="F193" s="14">
        <f t="shared" si="23"/>
        <v>9410</v>
      </c>
      <c r="G193" s="14">
        <f t="shared" si="23"/>
        <v>0</v>
      </c>
      <c r="H193" s="14">
        <f t="shared" si="23"/>
        <v>7283</v>
      </c>
      <c r="I193" s="14">
        <f t="shared" si="23"/>
        <v>0</v>
      </c>
      <c r="J193" s="14">
        <f t="shared" si="23"/>
        <v>0</v>
      </c>
      <c r="K193" s="14">
        <f t="shared" si="23"/>
        <v>0</v>
      </c>
      <c r="L193" s="14">
        <f t="shared" si="23"/>
        <v>5567</v>
      </c>
      <c r="M193" s="14">
        <f t="shared" si="23"/>
        <v>0</v>
      </c>
      <c r="N193" s="14">
        <f t="shared" si="23"/>
        <v>0</v>
      </c>
      <c r="O193" s="14">
        <f t="shared" si="23"/>
        <v>0</v>
      </c>
      <c r="P193" s="14">
        <f t="shared" si="23"/>
        <v>0</v>
      </c>
      <c r="Q193" s="14">
        <f t="shared" si="23"/>
        <v>0</v>
      </c>
      <c r="R193" s="14">
        <f t="shared" si="23"/>
        <v>0</v>
      </c>
      <c r="S193" s="14">
        <f t="shared" si="23"/>
        <v>0</v>
      </c>
      <c r="T193" s="14">
        <f t="shared" si="23"/>
        <v>0</v>
      </c>
      <c r="U193" s="14">
        <f t="shared" si="23"/>
        <v>0</v>
      </c>
      <c r="V193" s="14">
        <f t="shared" si="23"/>
        <v>0</v>
      </c>
      <c r="W193" s="14">
        <f t="shared" si="23"/>
        <v>0</v>
      </c>
      <c r="X193" s="14">
        <f t="shared" si="23"/>
        <v>0</v>
      </c>
      <c r="Y193" s="14">
        <f t="shared" si="23"/>
        <v>0</v>
      </c>
    </row>
    <row r="194" spans="1:25" x14ac:dyDescent="0.25">
      <c r="A194" s="15" t="s">
        <v>339</v>
      </c>
      <c r="B194" s="16" t="s">
        <v>340</v>
      </c>
      <c r="C194" s="17"/>
      <c r="D194" s="19"/>
      <c r="E194" s="18"/>
      <c r="F194" s="18">
        <v>9410</v>
      </c>
      <c r="G194" s="17"/>
      <c r="H194" s="18">
        <v>7283</v>
      </c>
      <c r="I194" s="19"/>
      <c r="J194" s="19"/>
      <c r="K194" s="18"/>
      <c r="L194" s="18">
        <v>5567</v>
      </c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x14ac:dyDescent="0.25">
      <c r="A195" s="12">
        <v>24</v>
      </c>
      <c r="B195" s="13" t="s">
        <v>341</v>
      </c>
      <c r="C195" s="14">
        <f>C196+C197+C198+C199+C200+C202+C203</f>
        <v>106</v>
      </c>
      <c r="D195" s="14">
        <f>D196+D197+D198+D199+D200+D202+D203</f>
        <v>0</v>
      </c>
      <c r="E195" s="14">
        <f t="shared" ref="E195:Y195" si="24">E196+E197+E198+E199+E200+E201+E202+E203</f>
        <v>631</v>
      </c>
      <c r="F195" s="14">
        <f t="shared" si="24"/>
        <v>0</v>
      </c>
      <c r="G195" s="14">
        <f t="shared" si="24"/>
        <v>0</v>
      </c>
      <c r="H195" s="14">
        <f t="shared" si="24"/>
        <v>0</v>
      </c>
      <c r="I195" s="14">
        <f t="shared" si="24"/>
        <v>0</v>
      </c>
      <c r="J195" s="14">
        <f t="shared" si="24"/>
        <v>0</v>
      </c>
      <c r="K195" s="14">
        <f t="shared" si="24"/>
        <v>3853</v>
      </c>
      <c r="L195" s="14">
        <f t="shared" si="24"/>
        <v>6675</v>
      </c>
      <c r="M195" s="14">
        <f t="shared" si="24"/>
        <v>0</v>
      </c>
      <c r="N195" s="14">
        <f t="shared" si="24"/>
        <v>0</v>
      </c>
      <c r="O195" s="14">
        <f t="shared" si="24"/>
        <v>0</v>
      </c>
      <c r="P195" s="14">
        <f t="shared" si="24"/>
        <v>0</v>
      </c>
      <c r="Q195" s="14">
        <f t="shared" si="24"/>
        <v>0</v>
      </c>
      <c r="R195" s="14">
        <f t="shared" si="24"/>
        <v>0</v>
      </c>
      <c r="S195" s="14">
        <f t="shared" si="24"/>
        <v>0</v>
      </c>
      <c r="T195" s="14">
        <f t="shared" si="24"/>
        <v>283</v>
      </c>
      <c r="U195" s="14">
        <f t="shared" si="24"/>
        <v>0</v>
      </c>
      <c r="V195" s="14">
        <f t="shared" si="24"/>
        <v>0</v>
      </c>
      <c r="W195" s="14">
        <f t="shared" si="24"/>
        <v>0</v>
      </c>
      <c r="X195" s="14">
        <f t="shared" si="24"/>
        <v>0</v>
      </c>
      <c r="Y195" s="14">
        <f t="shared" si="24"/>
        <v>0</v>
      </c>
    </row>
    <row r="196" spans="1:25" x14ac:dyDescent="0.25">
      <c r="A196" s="15" t="s">
        <v>342</v>
      </c>
      <c r="B196" s="16" t="s">
        <v>87</v>
      </c>
      <c r="C196" s="17"/>
      <c r="D196" s="19"/>
      <c r="E196" s="18"/>
      <c r="F196" s="18"/>
      <c r="G196" s="17"/>
      <c r="H196" s="18"/>
      <c r="I196" s="19"/>
      <c r="J196" s="19"/>
      <c r="K196" s="18"/>
      <c r="L196" s="18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x14ac:dyDescent="0.25">
      <c r="A197" s="15" t="s">
        <v>343</v>
      </c>
      <c r="B197" s="16" t="s">
        <v>344</v>
      </c>
      <c r="C197" s="17">
        <v>67</v>
      </c>
      <c r="D197" s="19"/>
      <c r="E197" s="18">
        <v>204</v>
      </c>
      <c r="F197" s="18"/>
      <c r="G197" s="17"/>
      <c r="H197" s="18"/>
      <c r="I197" s="19"/>
      <c r="J197" s="19"/>
      <c r="K197" s="18">
        <v>2420</v>
      </c>
      <c r="L197" s="18">
        <v>360</v>
      </c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x14ac:dyDescent="0.25">
      <c r="A198" s="15" t="s">
        <v>345</v>
      </c>
      <c r="B198" s="16" t="s">
        <v>346</v>
      </c>
      <c r="C198" s="91">
        <v>10</v>
      </c>
      <c r="D198" s="19"/>
      <c r="E198" s="89">
        <v>58</v>
      </c>
      <c r="F198" s="18"/>
      <c r="G198" s="17"/>
      <c r="H198" s="18"/>
      <c r="I198" s="19"/>
      <c r="J198" s="19"/>
      <c r="K198" s="18">
        <v>174</v>
      </c>
      <c r="L198" s="18">
        <v>949</v>
      </c>
      <c r="M198" s="19"/>
      <c r="N198" s="19"/>
      <c r="O198" s="19"/>
      <c r="P198" s="19"/>
      <c r="Q198" s="19"/>
      <c r="R198" s="19"/>
      <c r="S198" s="19"/>
      <c r="T198" s="87">
        <v>88</v>
      </c>
      <c r="U198" s="19"/>
      <c r="V198" s="19"/>
      <c r="W198" s="19"/>
      <c r="X198" s="19"/>
      <c r="Y198" s="19"/>
    </row>
    <row r="199" spans="1:25" x14ac:dyDescent="0.25">
      <c r="A199" s="15" t="s">
        <v>347</v>
      </c>
      <c r="B199" s="16" t="s">
        <v>348</v>
      </c>
      <c r="C199" s="93"/>
      <c r="D199" s="19"/>
      <c r="E199" s="90"/>
      <c r="F199" s="18"/>
      <c r="G199" s="17"/>
      <c r="H199" s="18"/>
      <c r="I199" s="19"/>
      <c r="J199" s="19"/>
      <c r="K199" s="18">
        <v>18</v>
      </c>
      <c r="L199" s="18">
        <v>204</v>
      </c>
      <c r="M199" s="19"/>
      <c r="N199" s="19"/>
      <c r="O199" s="19"/>
      <c r="P199" s="19"/>
      <c r="Q199" s="19"/>
      <c r="R199" s="19"/>
      <c r="S199" s="19"/>
      <c r="T199" s="88"/>
      <c r="U199" s="19"/>
      <c r="V199" s="19"/>
      <c r="W199" s="19"/>
      <c r="X199" s="19"/>
      <c r="Y199" s="19"/>
    </row>
    <row r="200" spans="1:25" x14ac:dyDescent="0.25">
      <c r="A200" s="15" t="s">
        <v>349</v>
      </c>
      <c r="B200" s="16" t="s">
        <v>350</v>
      </c>
      <c r="C200" s="91">
        <v>29</v>
      </c>
      <c r="D200" s="19"/>
      <c r="E200" s="18">
        <v>67</v>
      </c>
      <c r="F200" s="18"/>
      <c r="G200" s="17"/>
      <c r="H200" s="18"/>
      <c r="I200" s="19"/>
      <c r="J200" s="19"/>
      <c r="K200" s="18">
        <v>132</v>
      </c>
      <c r="L200" s="89">
        <v>4284</v>
      </c>
      <c r="M200" s="19"/>
      <c r="N200" s="19"/>
      <c r="O200" s="19"/>
      <c r="P200" s="19"/>
      <c r="Q200" s="19"/>
      <c r="R200" s="19"/>
      <c r="S200" s="19"/>
      <c r="T200" s="87">
        <v>195</v>
      </c>
      <c r="U200" s="19"/>
      <c r="V200" s="19"/>
      <c r="W200" s="19"/>
      <c r="X200" s="19"/>
      <c r="Y200" s="19"/>
    </row>
    <row r="201" spans="1:25" x14ac:dyDescent="0.25">
      <c r="A201" s="15" t="s">
        <v>351</v>
      </c>
      <c r="B201" s="16" t="s">
        <v>352</v>
      </c>
      <c r="C201" s="93"/>
      <c r="D201" s="19"/>
      <c r="E201" s="18">
        <v>125</v>
      </c>
      <c r="F201" s="18"/>
      <c r="G201" s="17"/>
      <c r="H201" s="18"/>
      <c r="I201" s="19"/>
      <c r="J201" s="19"/>
      <c r="K201" s="18">
        <v>349</v>
      </c>
      <c r="L201" s="90"/>
      <c r="M201" s="19"/>
      <c r="N201" s="19"/>
      <c r="O201" s="19"/>
      <c r="P201" s="19"/>
      <c r="Q201" s="19"/>
      <c r="R201" s="19"/>
      <c r="S201" s="19"/>
      <c r="T201" s="88"/>
      <c r="U201" s="19"/>
      <c r="V201" s="19"/>
      <c r="W201" s="19"/>
      <c r="X201" s="19"/>
      <c r="Y201" s="19"/>
    </row>
    <row r="202" spans="1:25" x14ac:dyDescent="0.25">
      <c r="A202" s="15" t="s">
        <v>353</v>
      </c>
      <c r="B202" s="16" t="s">
        <v>354</v>
      </c>
      <c r="C202" s="17"/>
      <c r="D202" s="19"/>
      <c r="E202" s="18">
        <v>142</v>
      </c>
      <c r="F202" s="18"/>
      <c r="G202" s="17"/>
      <c r="H202" s="18"/>
      <c r="I202" s="19"/>
      <c r="J202" s="19"/>
      <c r="K202" s="18">
        <v>330</v>
      </c>
      <c r="L202" s="18">
        <v>826</v>
      </c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x14ac:dyDescent="0.25">
      <c r="A203" s="15" t="s">
        <v>355</v>
      </c>
      <c r="B203" s="16" t="s">
        <v>356</v>
      </c>
      <c r="C203" s="17"/>
      <c r="D203" s="19"/>
      <c r="E203" s="18">
        <v>35</v>
      </c>
      <c r="F203" s="18"/>
      <c r="G203" s="17"/>
      <c r="H203" s="18"/>
      <c r="I203" s="19"/>
      <c r="J203" s="19"/>
      <c r="K203" s="18">
        <v>430</v>
      </c>
      <c r="L203" s="18">
        <v>52</v>
      </c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x14ac:dyDescent="0.25">
      <c r="A204" s="12">
        <v>25</v>
      </c>
      <c r="B204" s="13" t="s">
        <v>357</v>
      </c>
      <c r="C204" s="14">
        <f t="shared" ref="C204:Y204" si="25">C205+C206+C207+C208+C209+C210+C211+C212</f>
        <v>203</v>
      </c>
      <c r="D204" s="14">
        <f t="shared" si="25"/>
        <v>0</v>
      </c>
      <c r="E204" s="14">
        <f t="shared" si="25"/>
        <v>1511</v>
      </c>
      <c r="F204" s="14">
        <f t="shared" si="25"/>
        <v>2955</v>
      </c>
      <c r="G204" s="14">
        <f t="shared" si="25"/>
        <v>0</v>
      </c>
      <c r="H204" s="14">
        <f t="shared" si="25"/>
        <v>1402</v>
      </c>
      <c r="I204" s="14">
        <f t="shared" si="25"/>
        <v>0</v>
      </c>
      <c r="J204" s="14">
        <f t="shared" si="25"/>
        <v>0</v>
      </c>
      <c r="K204" s="14">
        <f t="shared" si="25"/>
        <v>2554</v>
      </c>
      <c r="L204" s="14">
        <f t="shared" si="25"/>
        <v>22999</v>
      </c>
      <c r="M204" s="14">
        <f t="shared" si="25"/>
        <v>0</v>
      </c>
      <c r="N204" s="14">
        <f t="shared" si="25"/>
        <v>240</v>
      </c>
      <c r="O204" s="14">
        <f t="shared" si="25"/>
        <v>0</v>
      </c>
      <c r="P204" s="14">
        <f t="shared" si="25"/>
        <v>0</v>
      </c>
      <c r="Q204" s="14">
        <f t="shared" si="25"/>
        <v>189</v>
      </c>
      <c r="R204" s="14">
        <f t="shared" si="25"/>
        <v>0</v>
      </c>
      <c r="S204" s="14">
        <f t="shared" si="25"/>
        <v>0</v>
      </c>
      <c r="T204" s="14">
        <f t="shared" si="25"/>
        <v>1650</v>
      </c>
      <c r="U204" s="14">
        <f t="shared" si="25"/>
        <v>0</v>
      </c>
      <c r="V204" s="14">
        <f t="shared" si="25"/>
        <v>0</v>
      </c>
      <c r="W204" s="14">
        <f t="shared" si="25"/>
        <v>1141</v>
      </c>
      <c r="X204" s="14">
        <f t="shared" si="25"/>
        <v>0</v>
      </c>
      <c r="Y204" s="14">
        <f t="shared" si="25"/>
        <v>0</v>
      </c>
    </row>
    <row r="205" spans="1:25" x14ac:dyDescent="0.25">
      <c r="A205" s="15" t="s">
        <v>358</v>
      </c>
      <c r="B205" s="16" t="s">
        <v>87</v>
      </c>
      <c r="C205" s="17"/>
      <c r="D205" s="19"/>
      <c r="E205" s="18"/>
      <c r="F205" s="18">
        <v>1157</v>
      </c>
      <c r="G205" s="17"/>
      <c r="H205" s="18"/>
      <c r="I205" s="19"/>
      <c r="J205" s="19"/>
      <c r="K205" s="18"/>
      <c r="L205" s="18">
        <v>6090</v>
      </c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x14ac:dyDescent="0.25">
      <c r="A206" s="15" t="s">
        <v>359</v>
      </c>
      <c r="B206" s="16" t="s">
        <v>360</v>
      </c>
      <c r="C206" s="17">
        <v>140</v>
      </c>
      <c r="D206" s="19"/>
      <c r="E206" s="18">
        <v>601</v>
      </c>
      <c r="F206" s="18">
        <v>155</v>
      </c>
      <c r="G206" s="17"/>
      <c r="H206" s="18"/>
      <c r="I206" s="19"/>
      <c r="J206" s="19"/>
      <c r="K206" s="18">
        <v>466</v>
      </c>
      <c r="L206" s="18">
        <v>913</v>
      </c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25.5" x14ac:dyDescent="0.25">
      <c r="A207" s="15" t="s">
        <v>361</v>
      </c>
      <c r="B207" s="16" t="s">
        <v>362</v>
      </c>
      <c r="C207" s="17"/>
      <c r="D207" s="19"/>
      <c r="E207" s="18"/>
      <c r="F207" s="18"/>
      <c r="G207" s="17"/>
      <c r="H207" s="18">
        <v>183</v>
      </c>
      <c r="I207" s="19"/>
      <c r="J207" s="19"/>
      <c r="K207" s="18"/>
      <c r="L207" s="18">
        <v>708</v>
      </c>
      <c r="M207" s="19"/>
      <c r="N207" s="19"/>
      <c r="O207" s="19"/>
      <c r="P207" s="19"/>
      <c r="Q207" s="19"/>
      <c r="R207" s="19"/>
      <c r="S207" s="19"/>
      <c r="T207" s="19">
        <v>165</v>
      </c>
      <c r="U207" s="19"/>
      <c r="V207" s="19"/>
      <c r="W207" s="19"/>
      <c r="X207" s="19"/>
      <c r="Y207" s="19"/>
    </row>
    <row r="208" spans="1:25" x14ac:dyDescent="0.25">
      <c r="A208" s="15" t="s">
        <v>363</v>
      </c>
      <c r="B208" s="16" t="s">
        <v>364</v>
      </c>
      <c r="C208" s="17"/>
      <c r="D208" s="19"/>
      <c r="E208" s="18">
        <v>529</v>
      </c>
      <c r="F208" s="18">
        <v>472</v>
      </c>
      <c r="G208" s="17"/>
      <c r="H208" s="18"/>
      <c r="I208" s="19"/>
      <c r="J208" s="19"/>
      <c r="K208" s="18">
        <v>1089</v>
      </c>
      <c r="L208" s="18">
        <v>1025</v>
      </c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x14ac:dyDescent="0.25">
      <c r="A209" s="15" t="s">
        <v>365</v>
      </c>
      <c r="B209" s="16" t="s">
        <v>366</v>
      </c>
      <c r="C209" s="17"/>
      <c r="D209" s="19"/>
      <c r="E209" s="18">
        <v>209</v>
      </c>
      <c r="F209" s="18">
        <v>701</v>
      </c>
      <c r="G209" s="17"/>
      <c r="H209" s="18">
        <v>1019</v>
      </c>
      <c r="I209" s="19"/>
      <c r="J209" s="19"/>
      <c r="K209" s="18">
        <v>555</v>
      </c>
      <c r="L209" s="18">
        <v>4628</v>
      </c>
      <c r="M209" s="19"/>
      <c r="N209" s="19"/>
      <c r="O209" s="19"/>
      <c r="P209" s="19"/>
      <c r="Q209" s="19"/>
      <c r="R209" s="19"/>
      <c r="S209" s="19"/>
      <c r="T209" s="19">
        <v>907</v>
      </c>
      <c r="U209" s="19"/>
      <c r="V209" s="19"/>
      <c r="W209" s="19">
        <v>594</v>
      </c>
      <c r="X209" s="19"/>
      <c r="Y209" s="19"/>
    </row>
    <row r="210" spans="1:25" x14ac:dyDescent="0.25">
      <c r="A210" s="15" t="s">
        <v>367</v>
      </c>
      <c r="B210" s="16" t="s">
        <v>368</v>
      </c>
      <c r="C210" s="17">
        <v>63</v>
      </c>
      <c r="D210" s="19"/>
      <c r="E210" s="18">
        <v>22</v>
      </c>
      <c r="F210" s="18">
        <v>350</v>
      </c>
      <c r="G210" s="17"/>
      <c r="H210" s="18">
        <v>200</v>
      </c>
      <c r="I210" s="19"/>
      <c r="J210" s="19"/>
      <c r="K210" s="18"/>
      <c r="L210" s="18">
        <v>2837</v>
      </c>
      <c r="M210" s="19"/>
      <c r="N210" s="19">
        <v>240</v>
      </c>
      <c r="O210" s="19"/>
      <c r="P210" s="19"/>
      <c r="Q210" s="19">
        <v>189</v>
      </c>
      <c r="R210" s="19"/>
      <c r="S210" s="19"/>
      <c r="T210" s="19">
        <v>412</v>
      </c>
      <c r="U210" s="19"/>
      <c r="V210" s="19"/>
      <c r="W210" s="19">
        <v>547</v>
      </c>
      <c r="X210" s="19"/>
      <c r="Y210" s="19"/>
    </row>
    <row r="211" spans="1:25" x14ac:dyDescent="0.25">
      <c r="A211" s="15" t="s">
        <v>369</v>
      </c>
      <c r="B211" s="16" t="s">
        <v>370</v>
      </c>
      <c r="C211" s="17"/>
      <c r="D211" s="19"/>
      <c r="E211" s="18">
        <v>150</v>
      </c>
      <c r="F211" s="18">
        <v>120</v>
      </c>
      <c r="G211" s="17"/>
      <c r="H211" s="18"/>
      <c r="I211" s="19"/>
      <c r="J211" s="19"/>
      <c r="K211" s="18">
        <v>444</v>
      </c>
      <c r="L211" s="18">
        <v>342</v>
      </c>
      <c r="M211" s="19"/>
      <c r="N211" s="19"/>
      <c r="O211" s="19"/>
      <c r="P211" s="19"/>
      <c r="Q211" s="19"/>
      <c r="R211" s="19"/>
      <c r="S211" s="19"/>
      <c r="T211" s="19">
        <v>166</v>
      </c>
      <c r="U211" s="19"/>
      <c r="V211" s="19"/>
      <c r="W211" s="19"/>
      <c r="X211" s="19"/>
      <c r="Y211" s="19"/>
    </row>
    <row r="212" spans="1:25" x14ac:dyDescent="0.25">
      <c r="A212" s="15" t="s">
        <v>371</v>
      </c>
      <c r="B212" s="16" t="s">
        <v>372</v>
      </c>
      <c r="C212" s="17"/>
      <c r="D212" s="19"/>
      <c r="E212" s="18"/>
      <c r="F212" s="18"/>
      <c r="G212" s="17"/>
      <c r="H212" s="18"/>
      <c r="I212" s="19"/>
      <c r="J212" s="19"/>
      <c r="K212" s="18"/>
      <c r="L212" s="18">
        <v>6456</v>
      </c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x14ac:dyDescent="0.25">
      <c r="A213" s="12">
        <v>26</v>
      </c>
      <c r="B213" s="13" t="s">
        <v>373</v>
      </c>
      <c r="C213" s="14">
        <f t="shared" ref="C213:Y213" si="26">C214+C215+C216+C217+C218+C219+C220</f>
        <v>0</v>
      </c>
      <c r="D213" s="14">
        <f t="shared" si="26"/>
        <v>0</v>
      </c>
      <c r="E213" s="14">
        <f t="shared" si="26"/>
        <v>0</v>
      </c>
      <c r="F213" s="14">
        <f t="shared" si="26"/>
        <v>2066</v>
      </c>
      <c r="G213" s="14">
        <f t="shared" si="26"/>
        <v>0</v>
      </c>
      <c r="H213" s="14">
        <f t="shared" si="26"/>
        <v>4207</v>
      </c>
      <c r="I213" s="14">
        <f t="shared" si="26"/>
        <v>0</v>
      </c>
      <c r="J213" s="14">
        <f t="shared" si="26"/>
        <v>0</v>
      </c>
      <c r="K213" s="14">
        <f t="shared" si="26"/>
        <v>0</v>
      </c>
      <c r="L213" s="14">
        <f t="shared" si="26"/>
        <v>15095</v>
      </c>
      <c r="M213" s="14">
        <f t="shared" si="26"/>
        <v>0</v>
      </c>
      <c r="N213" s="14">
        <f t="shared" si="26"/>
        <v>0</v>
      </c>
      <c r="O213" s="14">
        <f t="shared" si="26"/>
        <v>0</v>
      </c>
      <c r="P213" s="14">
        <f t="shared" si="26"/>
        <v>0</v>
      </c>
      <c r="Q213" s="14">
        <f t="shared" si="26"/>
        <v>0</v>
      </c>
      <c r="R213" s="14">
        <f t="shared" si="26"/>
        <v>0</v>
      </c>
      <c r="S213" s="14">
        <f t="shared" si="26"/>
        <v>0</v>
      </c>
      <c r="T213" s="14">
        <f t="shared" si="26"/>
        <v>1398</v>
      </c>
      <c r="U213" s="14">
        <f t="shared" si="26"/>
        <v>0</v>
      </c>
      <c r="V213" s="14">
        <f t="shared" si="26"/>
        <v>0</v>
      </c>
      <c r="W213" s="14">
        <f t="shared" si="26"/>
        <v>0</v>
      </c>
      <c r="X213" s="14">
        <f t="shared" si="26"/>
        <v>0</v>
      </c>
      <c r="Y213" s="14">
        <f t="shared" si="26"/>
        <v>0</v>
      </c>
    </row>
    <row r="214" spans="1:25" x14ac:dyDescent="0.25">
      <c r="A214" s="15" t="s">
        <v>374</v>
      </c>
      <c r="B214" s="16" t="s">
        <v>375</v>
      </c>
      <c r="C214" s="17"/>
      <c r="D214" s="19"/>
      <c r="E214" s="18"/>
      <c r="F214" s="18"/>
      <c r="G214" s="17"/>
      <c r="H214" s="18">
        <v>59</v>
      </c>
      <c r="I214" s="19"/>
      <c r="J214" s="19"/>
      <c r="K214" s="18"/>
      <c r="L214" s="18">
        <v>516</v>
      </c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x14ac:dyDescent="0.25">
      <c r="A215" s="15" t="s">
        <v>376</v>
      </c>
      <c r="B215" s="16" t="s">
        <v>377</v>
      </c>
      <c r="C215" s="17"/>
      <c r="D215" s="19"/>
      <c r="E215" s="18"/>
      <c r="F215" s="18"/>
      <c r="G215" s="17"/>
      <c r="H215" s="18"/>
      <c r="I215" s="19"/>
      <c r="J215" s="19"/>
      <c r="K215" s="18"/>
      <c r="L215" s="18">
        <v>246</v>
      </c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25.5" x14ac:dyDescent="0.25">
      <c r="A216" s="15" t="s">
        <v>378</v>
      </c>
      <c r="B216" s="16" t="s">
        <v>379</v>
      </c>
      <c r="C216" s="17"/>
      <c r="D216" s="19"/>
      <c r="E216" s="18"/>
      <c r="F216" s="18">
        <v>245</v>
      </c>
      <c r="G216" s="17"/>
      <c r="H216" s="18">
        <v>45</v>
      </c>
      <c r="I216" s="19"/>
      <c r="J216" s="19"/>
      <c r="K216" s="18"/>
      <c r="L216" s="18">
        <v>277</v>
      </c>
      <c r="M216" s="19"/>
      <c r="N216" s="19"/>
      <c r="O216" s="19"/>
      <c r="P216" s="19"/>
      <c r="Q216" s="19"/>
      <c r="R216" s="19"/>
      <c r="S216" s="19"/>
      <c r="T216" s="19">
        <v>185</v>
      </c>
      <c r="U216" s="19"/>
      <c r="V216" s="19"/>
      <c r="W216" s="19"/>
      <c r="X216" s="19"/>
      <c r="Y216" s="19"/>
    </row>
    <row r="217" spans="1:25" x14ac:dyDescent="0.25">
      <c r="A217" s="15" t="s">
        <v>380</v>
      </c>
      <c r="B217" s="16" t="s">
        <v>381</v>
      </c>
      <c r="C217" s="17"/>
      <c r="D217" s="19"/>
      <c r="E217" s="18"/>
      <c r="F217" s="18">
        <v>1226</v>
      </c>
      <c r="G217" s="17"/>
      <c r="H217" s="18"/>
      <c r="I217" s="19"/>
      <c r="J217" s="19"/>
      <c r="K217" s="18"/>
      <c r="L217" s="18">
        <v>5024</v>
      </c>
      <c r="M217" s="19"/>
      <c r="N217" s="19"/>
      <c r="O217" s="19"/>
      <c r="P217" s="19"/>
      <c r="Q217" s="19"/>
      <c r="R217" s="19"/>
      <c r="S217" s="19"/>
      <c r="T217" s="87">
        <v>381</v>
      </c>
      <c r="U217" s="19"/>
      <c r="V217" s="19"/>
      <c r="W217" s="19"/>
      <c r="X217" s="19"/>
      <c r="Y217" s="19"/>
    </row>
    <row r="218" spans="1:25" x14ac:dyDescent="0.25">
      <c r="A218" s="15" t="s">
        <v>382</v>
      </c>
      <c r="B218" s="16" t="s">
        <v>383</v>
      </c>
      <c r="C218" s="17"/>
      <c r="D218" s="19"/>
      <c r="E218" s="18"/>
      <c r="F218" s="18">
        <v>303</v>
      </c>
      <c r="G218" s="17"/>
      <c r="H218" s="18"/>
      <c r="I218" s="19"/>
      <c r="J218" s="19"/>
      <c r="K218" s="18"/>
      <c r="L218" s="18">
        <v>2048</v>
      </c>
      <c r="M218" s="19"/>
      <c r="N218" s="19"/>
      <c r="O218" s="19"/>
      <c r="P218" s="19"/>
      <c r="Q218" s="19"/>
      <c r="R218" s="19"/>
      <c r="S218" s="19"/>
      <c r="T218" s="88"/>
      <c r="U218" s="19"/>
      <c r="V218" s="19"/>
      <c r="W218" s="19"/>
      <c r="X218" s="19"/>
      <c r="Y218" s="19"/>
    </row>
    <row r="219" spans="1:25" x14ac:dyDescent="0.25">
      <c r="A219" s="15" t="s">
        <v>384</v>
      </c>
      <c r="B219" s="16" t="s">
        <v>385</v>
      </c>
      <c r="C219" s="17"/>
      <c r="D219" s="19"/>
      <c r="E219" s="18"/>
      <c r="F219" s="18">
        <v>70</v>
      </c>
      <c r="G219" s="17"/>
      <c r="H219" s="18">
        <v>795</v>
      </c>
      <c r="I219" s="19"/>
      <c r="J219" s="19"/>
      <c r="K219" s="18"/>
      <c r="L219" s="18">
        <v>2539</v>
      </c>
      <c r="M219" s="19"/>
      <c r="N219" s="19"/>
      <c r="O219" s="19"/>
      <c r="P219" s="19"/>
      <c r="Q219" s="19"/>
      <c r="R219" s="19"/>
      <c r="S219" s="19"/>
      <c r="T219" s="19">
        <v>832</v>
      </c>
      <c r="U219" s="19"/>
      <c r="V219" s="19"/>
      <c r="W219" s="19"/>
      <c r="X219" s="19"/>
      <c r="Y219" s="19"/>
    </row>
    <row r="220" spans="1:25" x14ac:dyDescent="0.25">
      <c r="A220" s="15" t="s">
        <v>386</v>
      </c>
      <c r="B220" s="16" t="s">
        <v>387</v>
      </c>
      <c r="C220" s="17"/>
      <c r="D220" s="19"/>
      <c r="E220" s="18"/>
      <c r="F220" s="18">
        <v>222</v>
      </c>
      <c r="G220" s="17"/>
      <c r="H220" s="18">
        <v>3308</v>
      </c>
      <c r="I220" s="19"/>
      <c r="J220" s="19"/>
      <c r="K220" s="18"/>
      <c r="L220" s="18">
        <v>4445</v>
      </c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x14ac:dyDescent="0.25">
      <c r="A221" s="12">
        <v>27</v>
      </c>
      <c r="B221" s="13" t="s">
        <v>388</v>
      </c>
      <c r="C221" s="14">
        <f t="shared" ref="C221:Y221" si="27">C222+C223+C224+C225+C226+C227+C228+C229+C230</f>
        <v>0</v>
      </c>
      <c r="D221" s="14">
        <f t="shared" si="27"/>
        <v>0</v>
      </c>
      <c r="E221" s="14">
        <f t="shared" si="27"/>
        <v>0</v>
      </c>
      <c r="F221" s="14">
        <f t="shared" si="27"/>
        <v>1744</v>
      </c>
      <c r="G221" s="14">
        <f t="shared" si="27"/>
        <v>0</v>
      </c>
      <c r="H221" s="14">
        <f t="shared" si="27"/>
        <v>4457</v>
      </c>
      <c r="I221" s="14">
        <f t="shared" si="27"/>
        <v>0</v>
      </c>
      <c r="J221" s="14">
        <f t="shared" si="27"/>
        <v>0</v>
      </c>
      <c r="K221" s="14">
        <f t="shared" si="27"/>
        <v>0</v>
      </c>
      <c r="L221" s="14">
        <f t="shared" si="27"/>
        <v>10690</v>
      </c>
      <c r="M221" s="14">
        <f t="shared" si="27"/>
        <v>0</v>
      </c>
      <c r="N221" s="14">
        <f t="shared" si="27"/>
        <v>0</v>
      </c>
      <c r="O221" s="14">
        <f t="shared" si="27"/>
        <v>0</v>
      </c>
      <c r="P221" s="14">
        <f t="shared" si="27"/>
        <v>0</v>
      </c>
      <c r="Q221" s="14">
        <f t="shared" si="27"/>
        <v>0</v>
      </c>
      <c r="R221" s="14">
        <f t="shared" si="27"/>
        <v>0</v>
      </c>
      <c r="S221" s="14">
        <f t="shared" si="27"/>
        <v>0</v>
      </c>
      <c r="T221" s="14">
        <f t="shared" si="27"/>
        <v>0</v>
      </c>
      <c r="U221" s="14">
        <f t="shared" si="27"/>
        <v>0</v>
      </c>
      <c r="V221" s="14">
        <f t="shared" si="27"/>
        <v>0</v>
      </c>
      <c r="W221" s="14">
        <f t="shared" si="27"/>
        <v>0</v>
      </c>
      <c r="X221" s="14">
        <f t="shared" si="27"/>
        <v>0</v>
      </c>
      <c r="Y221" s="14">
        <f t="shared" si="27"/>
        <v>0</v>
      </c>
    </row>
    <row r="222" spans="1:25" ht="23.25" customHeight="1" x14ac:dyDescent="0.25">
      <c r="A222" s="15" t="s">
        <v>389</v>
      </c>
      <c r="B222" s="16" t="s">
        <v>180</v>
      </c>
      <c r="C222" s="17"/>
      <c r="D222" s="19"/>
      <c r="E222" s="18"/>
      <c r="F222" s="18"/>
      <c r="G222" s="17"/>
      <c r="H222" s="89">
        <v>828</v>
      </c>
      <c r="I222" s="19"/>
      <c r="J222" s="19"/>
      <c r="K222" s="18"/>
      <c r="L222" s="89">
        <v>1514</v>
      </c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87"/>
      <c r="X222" s="19"/>
      <c r="Y222" s="19"/>
    </row>
    <row r="223" spans="1:25" ht="25.5" x14ac:dyDescent="0.25">
      <c r="A223" s="15" t="s">
        <v>390</v>
      </c>
      <c r="B223" s="16" t="s">
        <v>391</v>
      </c>
      <c r="C223" s="17"/>
      <c r="D223" s="19"/>
      <c r="E223" s="18"/>
      <c r="F223" s="18"/>
      <c r="G223" s="17"/>
      <c r="H223" s="90"/>
      <c r="I223" s="19"/>
      <c r="J223" s="19"/>
      <c r="K223" s="18"/>
      <c r="L223" s="90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88"/>
      <c r="X223" s="19"/>
      <c r="Y223" s="19"/>
    </row>
    <row r="224" spans="1:25" x14ac:dyDescent="0.25">
      <c r="A224" s="15" t="s">
        <v>392</v>
      </c>
      <c r="B224" s="16" t="s">
        <v>393</v>
      </c>
      <c r="C224" s="17"/>
      <c r="D224" s="19"/>
      <c r="E224" s="18"/>
      <c r="F224" s="18"/>
      <c r="G224" s="17"/>
      <c r="H224" s="18">
        <v>76</v>
      </c>
      <c r="I224" s="19"/>
      <c r="J224" s="19"/>
      <c r="K224" s="18"/>
      <c r="L224" s="18">
        <v>240</v>
      </c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25.5" x14ac:dyDescent="0.25">
      <c r="A225" s="15" t="s">
        <v>394</v>
      </c>
      <c r="B225" s="16" t="s">
        <v>395</v>
      </c>
      <c r="C225" s="17"/>
      <c r="D225" s="19"/>
      <c r="E225" s="18"/>
      <c r="F225" s="18">
        <v>6</v>
      </c>
      <c r="G225" s="17"/>
      <c r="H225" s="18">
        <v>86</v>
      </c>
      <c r="I225" s="19"/>
      <c r="J225" s="19"/>
      <c r="K225" s="18"/>
      <c r="L225" s="18">
        <v>91</v>
      </c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x14ac:dyDescent="0.25">
      <c r="A226" s="15" t="s">
        <v>396</v>
      </c>
      <c r="B226" s="16" t="s">
        <v>397</v>
      </c>
      <c r="C226" s="17"/>
      <c r="D226" s="19"/>
      <c r="E226" s="18"/>
      <c r="F226" s="89">
        <v>1738</v>
      </c>
      <c r="G226" s="17"/>
      <c r="H226" s="89">
        <v>2679</v>
      </c>
      <c r="I226" s="19"/>
      <c r="J226" s="19"/>
      <c r="K226" s="18"/>
      <c r="L226" s="89">
        <v>6835</v>
      </c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x14ac:dyDescent="0.25">
      <c r="A227" s="15" t="s">
        <v>398</v>
      </c>
      <c r="B227" s="16" t="s">
        <v>399</v>
      </c>
      <c r="C227" s="17"/>
      <c r="D227" s="19"/>
      <c r="E227" s="18"/>
      <c r="F227" s="90"/>
      <c r="G227" s="17"/>
      <c r="H227" s="90"/>
      <c r="I227" s="19"/>
      <c r="J227" s="19"/>
      <c r="K227" s="18"/>
      <c r="L227" s="90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x14ac:dyDescent="0.25">
      <c r="A228" s="15" t="s">
        <v>400</v>
      </c>
      <c r="B228" s="16" t="s">
        <v>401</v>
      </c>
      <c r="C228" s="17"/>
      <c r="D228" s="19"/>
      <c r="E228" s="18"/>
      <c r="F228" s="18"/>
      <c r="G228" s="17"/>
      <c r="H228" s="18">
        <v>205</v>
      </c>
      <c r="I228" s="19"/>
      <c r="J228" s="19"/>
      <c r="K228" s="18"/>
      <c r="L228" s="18">
        <v>310</v>
      </c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x14ac:dyDescent="0.25">
      <c r="A229" s="15" t="s">
        <v>402</v>
      </c>
      <c r="B229" s="16" t="s">
        <v>403</v>
      </c>
      <c r="C229" s="17"/>
      <c r="D229" s="19"/>
      <c r="E229" s="18"/>
      <c r="F229" s="18"/>
      <c r="G229" s="17"/>
      <c r="H229" s="18">
        <v>487</v>
      </c>
      <c r="I229" s="19"/>
      <c r="J229" s="19"/>
      <c r="K229" s="18"/>
      <c r="L229" s="18">
        <v>1512</v>
      </c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x14ac:dyDescent="0.25">
      <c r="A230" s="15" t="s">
        <v>404</v>
      </c>
      <c r="B230" s="16" t="s">
        <v>405</v>
      </c>
      <c r="C230" s="17"/>
      <c r="D230" s="19"/>
      <c r="E230" s="18"/>
      <c r="F230" s="18"/>
      <c r="G230" s="17"/>
      <c r="H230" s="18">
        <v>96</v>
      </c>
      <c r="I230" s="19"/>
      <c r="J230" s="19"/>
      <c r="K230" s="18"/>
      <c r="L230" s="18">
        <v>188</v>
      </c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x14ac:dyDescent="0.25">
      <c r="A231" s="12">
        <v>28</v>
      </c>
      <c r="B231" s="13" t="s">
        <v>406</v>
      </c>
      <c r="C231" s="14">
        <f t="shared" ref="C231:Y231" si="28">C232+C233+C234+C235</f>
        <v>142</v>
      </c>
      <c r="D231" s="14">
        <f t="shared" si="28"/>
        <v>0</v>
      </c>
      <c r="E231" s="14">
        <f t="shared" si="28"/>
        <v>650</v>
      </c>
      <c r="F231" s="14">
        <f t="shared" si="28"/>
        <v>31</v>
      </c>
      <c r="G231" s="14">
        <f t="shared" si="28"/>
        <v>0</v>
      </c>
      <c r="H231" s="14">
        <f t="shared" si="28"/>
        <v>5644</v>
      </c>
      <c r="I231" s="14">
        <f t="shared" si="28"/>
        <v>0</v>
      </c>
      <c r="J231" s="14">
        <f t="shared" si="28"/>
        <v>0</v>
      </c>
      <c r="K231" s="14">
        <f t="shared" si="28"/>
        <v>449</v>
      </c>
      <c r="L231" s="14">
        <f t="shared" si="28"/>
        <v>9423</v>
      </c>
      <c r="M231" s="14">
        <f t="shared" si="28"/>
        <v>0</v>
      </c>
      <c r="N231" s="14">
        <f t="shared" si="28"/>
        <v>228</v>
      </c>
      <c r="O231" s="14">
        <f t="shared" si="28"/>
        <v>0</v>
      </c>
      <c r="P231" s="14">
        <f t="shared" si="28"/>
        <v>0</v>
      </c>
      <c r="Q231" s="14">
        <f t="shared" si="28"/>
        <v>0</v>
      </c>
      <c r="R231" s="14">
        <f t="shared" si="28"/>
        <v>0</v>
      </c>
      <c r="S231" s="14">
        <f t="shared" si="28"/>
        <v>0</v>
      </c>
      <c r="T231" s="14">
        <f t="shared" si="28"/>
        <v>1484</v>
      </c>
      <c r="U231" s="14">
        <f t="shared" si="28"/>
        <v>0</v>
      </c>
      <c r="V231" s="14">
        <f t="shared" si="28"/>
        <v>0</v>
      </c>
      <c r="W231" s="14">
        <f t="shared" si="28"/>
        <v>227</v>
      </c>
      <c r="X231" s="14">
        <f t="shared" si="28"/>
        <v>0</v>
      </c>
      <c r="Y231" s="14">
        <f t="shared" si="28"/>
        <v>0</v>
      </c>
    </row>
    <row r="232" spans="1:25" x14ac:dyDescent="0.25">
      <c r="A232" s="15" t="s">
        <v>407</v>
      </c>
      <c r="B232" s="16" t="s">
        <v>87</v>
      </c>
      <c r="C232" s="17">
        <v>91</v>
      </c>
      <c r="D232" s="19"/>
      <c r="E232" s="18">
        <v>416</v>
      </c>
      <c r="F232" s="18"/>
      <c r="G232" s="17"/>
      <c r="H232" s="18">
        <v>4964</v>
      </c>
      <c r="I232" s="19"/>
      <c r="J232" s="19"/>
      <c r="K232" s="18">
        <v>152</v>
      </c>
      <c r="L232" s="18">
        <v>8162</v>
      </c>
      <c r="M232" s="19"/>
      <c r="N232" s="19"/>
      <c r="O232" s="19"/>
      <c r="P232" s="19"/>
      <c r="Q232" s="19"/>
      <c r="R232" s="19"/>
      <c r="S232" s="19"/>
      <c r="T232" s="19">
        <v>768</v>
      </c>
      <c r="U232" s="19"/>
      <c r="V232" s="19"/>
      <c r="W232" s="19">
        <v>112</v>
      </c>
      <c r="X232" s="19"/>
      <c r="Y232" s="19"/>
    </row>
    <row r="233" spans="1:25" ht="25.5" x14ac:dyDescent="0.25">
      <c r="A233" s="15" t="s">
        <v>408</v>
      </c>
      <c r="B233" s="16" t="s">
        <v>409</v>
      </c>
      <c r="C233" s="17"/>
      <c r="D233" s="19"/>
      <c r="E233" s="18">
        <v>165</v>
      </c>
      <c r="F233" s="18">
        <v>23</v>
      </c>
      <c r="G233" s="17"/>
      <c r="H233" s="18">
        <v>161</v>
      </c>
      <c r="I233" s="19"/>
      <c r="J233" s="19"/>
      <c r="K233" s="18">
        <v>297</v>
      </c>
      <c r="L233" s="18">
        <v>445</v>
      </c>
      <c r="M233" s="19"/>
      <c r="N233" s="19"/>
      <c r="O233" s="19"/>
      <c r="P233" s="19"/>
      <c r="Q233" s="19"/>
      <c r="R233" s="19"/>
      <c r="S233" s="19"/>
      <c r="T233" s="19">
        <v>413</v>
      </c>
      <c r="U233" s="19"/>
      <c r="V233" s="19"/>
      <c r="W233" s="19"/>
      <c r="X233" s="19"/>
      <c r="Y233" s="19"/>
    </row>
    <row r="234" spans="1:25" x14ac:dyDescent="0.25">
      <c r="A234" s="15" t="s">
        <v>410</v>
      </c>
      <c r="B234" s="16" t="s">
        <v>411</v>
      </c>
      <c r="C234" s="17">
        <v>51</v>
      </c>
      <c r="D234" s="19"/>
      <c r="E234" s="18">
        <v>69</v>
      </c>
      <c r="F234" s="18">
        <v>8</v>
      </c>
      <c r="G234" s="17"/>
      <c r="H234" s="18">
        <v>519</v>
      </c>
      <c r="I234" s="19"/>
      <c r="J234" s="19"/>
      <c r="K234" s="18"/>
      <c r="L234" s="18">
        <v>662</v>
      </c>
      <c r="M234" s="19"/>
      <c r="N234" s="19">
        <v>228</v>
      </c>
      <c r="O234" s="19"/>
      <c r="P234" s="19"/>
      <c r="Q234" s="19"/>
      <c r="R234" s="19"/>
      <c r="S234" s="19"/>
      <c r="T234" s="19">
        <v>260</v>
      </c>
      <c r="U234" s="19"/>
      <c r="V234" s="19"/>
      <c r="W234" s="19">
        <v>115</v>
      </c>
      <c r="X234" s="19"/>
      <c r="Y234" s="19"/>
    </row>
    <row r="235" spans="1:25" x14ac:dyDescent="0.25">
      <c r="A235" s="15" t="s">
        <v>412</v>
      </c>
      <c r="B235" s="16" t="s">
        <v>413</v>
      </c>
      <c r="C235" s="17"/>
      <c r="D235" s="19"/>
      <c r="E235" s="18"/>
      <c r="F235" s="18"/>
      <c r="G235" s="17"/>
      <c r="H235" s="18"/>
      <c r="I235" s="19"/>
      <c r="J235" s="19"/>
      <c r="K235" s="18"/>
      <c r="L235" s="18">
        <v>154</v>
      </c>
      <c r="M235" s="19"/>
      <c r="N235" s="19"/>
      <c r="O235" s="19"/>
      <c r="P235" s="19"/>
      <c r="Q235" s="19"/>
      <c r="R235" s="19"/>
      <c r="S235" s="19"/>
      <c r="T235" s="19">
        <v>43</v>
      </c>
      <c r="U235" s="19"/>
      <c r="V235" s="19"/>
      <c r="W235" s="19"/>
      <c r="X235" s="19"/>
      <c r="Y235" s="19"/>
    </row>
    <row r="236" spans="1:25" x14ac:dyDescent="0.25">
      <c r="A236" s="12">
        <v>29</v>
      </c>
      <c r="B236" s="13" t="s">
        <v>414</v>
      </c>
      <c r="C236" s="14">
        <f t="shared" ref="C236:Y236" si="29">C237+C238+C239+C240+C241+C242+C243+C244+C245</f>
        <v>0</v>
      </c>
      <c r="D236" s="14">
        <f t="shared" si="29"/>
        <v>0</v>
      </c>
      <c r="E236" s="14">
        <f t="shared" si="29"/>
        <v>0</v>
      </c>
      <c r="F236" s="14">
        <f t="shared" si="29"/>
        <v>2733</v>
      </c>
      <c r="G236" s="14">
        <f t="shared" si="29"/>
        <v>0</v>
      </c>
      <c r="H236" s="14">
        <f t="shared" si="29"/>
        <v>17509</v>
      </c>
      <c r="I236" s="14">
        <f t="shared" si="29"/>
        <v>0</v>
      </c>
      <c r="J236" s="14">
        <f t="shared" si="29"/>
        <v>0</v>
      </c>
      <c r="K236" s="14">
        <f t="shared" si="29"/>
        <v>0</v>
      </c>
      <c r="L236" s="14">
        <f t="shared" si="29"/>
        <v>12185</v>
      </c>
      <c r="M236" s="14">
        <f t="shared" si="29"/>
        <v>0</v>
      </c>
      <c r="N236" s="14">
        <f t="shared" si="29"/>
        <v>0</v>
      </c>
      <c r="O236" s="14">
        <f t="shared" si="29"/>
        <v>0</v>
      </c>
      <c r="P236" s="14">
        <f t="shared" si="29"/>
        <v>0</v>
      </c>
      <c r="Q236" s="14">
        <f t="shared" si="29"/>
        <v>0</v>
      </c>
      <c r="R236" s="14">
        <f t="shared" si="29"/>
        <v>0</v>
      </c>
      <c r="S236" s="14">
        <f t="shared" si="29"/>
        <v>0</v>
      </c>
      <c r="T236" s="14">
        <f t="shared" si="29"/>
        <v>3184</v>
      </c>
      <c r="U236" s="14">
        <f t="shared" si="29"/>
        <v>0</v>
      </c>
      <c r="V236" s="14">
        <f t="shared" si="29"/>
        <v>0</v>
      </c>
      <c r="W236" s="14">
        <f t="shared" si="29"/>
        <v>240</v>
      </c>
      <c r="X236" s="14">
        <f t="shared" si="29"/>
        <v>0</v>
      </c>
      <c r="Y236" s="14">
        <f t="shared" si="29"/>
        <v>0</v>
      </c>
    </row>
    <row r="237" spans="1:25" ht="25.5" x14ac:dyDescent="0.25">
      <c r="A237" s="15" t="s">
        <v>415</v>
      </c>
      <c r="B237" s="16" t="s">
        <v>416</v>
      </c>
      <c r="C237" s="17"/>
      <c r="D237" s="19"/>
      <c r="E237" s="18"/>
      <c r="F237" s="18"/>
      <c r="G237" s="17"/>
      <c r="H237" s="18">
        <v>4717</v>
      </c>
      <c r="I237" s="19"/>
      <c r="J237" s="19"/>
      <c r="K237" s="18"/>
      <c r="L237" s="18">
        <v>5811</v>
      </c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25.5" x14ac:dyDescent="0.25">
      <c r="A238" s="15" t="s">
        <v>417</v>
      </c>
      <c r="B238" s="16" t="s">
        <v>418</v>
      </c>
      <c r="C238" s="17"/>
      <c r="D238" s="19"/>
      <c r="E238" s="18"/>
      <c r="F238" s="18"/>
      <c r="G238" s="17"/>
      <c r="H238" s="18">
        <v>1649</v>
      </c>
      <c r="I238" s="19"/>
      <c r="J238" s="19"/>
      <c r="K238" s="18"/>
      <c r="L238" s="18">
        <v>847</v>
      </c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22.5" customHeight="1" x14ac:dyDescent="0.25">
      <c r="A239" s="15" t="s">
        <v>419</v>
      </c>
      <c r="B239" s="16" t="s">
        <v>420</v>
      </c>
      <c r="C239" s="17"/>
      <c r="D239" s="19"/>
      <c r="E239" s="18"/>
      <c r="F239" s="18"/>
      <c r="G239" s="17"/>
      <c r="H239" s="18">
        <v>1414</v>
      </c>
      <c r="I239" s="19"/>
      <c r="J239" s="19"/>
      <c r="K239" s="18"/>
      <c r="L239" s="18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21.75" customHeight="1" x14ac:dyDescent="0.25">
      <c r="A240" s="15" t="s">
        <v>421</v>
      </c>
      <c r="B240" s="16" t="s">
        <v>422</v>
      </c>
      <c r="C240" s="17"/>
      <c r="D240" s="19"/>
      <c r="E240" s="18"/>
      <c r="F240" s="18"/>
      <c r="G240" s="17"/>
      <c r="H240" s="18">
        <v>809</v>
      </c>
      <c r="I240" s="19"/>
      <c r="J240" s="19"/>
      <c r="K240" s="18"/>
      <c r="L240" s="18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x14ac:dyDescent="0.25">
      <c r="A241" s="15" t="s">
        <v>423</v>
      </c>
      <c r="B241" s="16" t="s">
        <v>424</v>
      </c>
      <c r="C241" s="17"/>
      <c r="D241" s="19"/>
      <c r="E241" s="18"/>
      <c r="F241" s="18">
        <v>805</v>
      </c>
      <c r="G241" s="17"/>
      <c r="H241" s="18">
        <v>1967</v>
      </c>
      <c r="I241" s="19"/>
      <c r="J241" s="19"/>
      <c r="K241" s="18"/>
      <c r="L241" s="18">
        <v>1426</v>
      </c>
      <c r="M241" s="19"/>
      <c r="N241" s="19"/>
      <c r="O241" s="19"/>
      <c r="P241" s="19"/>
      <c r="Q241" s="19"/>
      <c r="R241" s="19"/>
      <c r="S241" s="19"/>
      <c r="T241" s="87">
        <v>419</v>
      </c>
      <c r="U241" s="19"/>
      <c r="V241" s="19"/>
      <c r="W241" s="87">
        <v>240</v>
      </c>
      <c r="X241" s="19"/>
      <c r="Y241" s="19"/>
    </row>
    <row r="242" spans="1:25" x14ac:dyDescent="0.25">
      <c r="A242" s="15" t="s">
        <v>425</v>
      </c>
      <c r="B242" s="16" t="s">
        <v>426</v>
      </c>
      <c r="C242" s="17"/>
      <c r="D242" s="19"/>
      <c r="E242" s="18"/>
      <c r="F242" s="18">
        <v>138</v>
      </c>
      <c r="G242" s="17"/>
      <c r="H242" s="18">
        <v>946</v>
      </c>
      <c r="I242" s="19"/>
      <c r="J242" s="19"/>
      <c r="K242" s="18"/>
      <c r="L242" s="18">
        <v>398</v>
      </c>
      <c r="M242" s="19"/>
      <c r="N242" s="19"/>
      <c r="O242" s="19"/>
      <c r="P242" s="19"/>
      <c r="Q242" s="19"/>
      <c r="R242" s="19"/>
      <c r="S242" s="19"/>
      <c r="T242" s="95"/>
      <c r="U242" s="19"/>
      <c r="V242" s="19"/>
      <c r="W242" s="95"/>
      <c r="X242" s="19"/>
      <c r="Y242" s="19"/>
    </row>
    <row r="243" spans="1:25" x14ac:dyDescent="0.25">
      <c r="A243" s="15" t="s">
        <v>427</v>
      </c>
      <c r="B243" s="16" t="s">
        <v>428</v>
      </c>
      <c r="C243" s="17"/>
      <c r="D243" s="19"/>
      <c r="E243" s="18"/>
      <c r="F243" s="18"/>
      <c r="G243" s="17"/>
      <c r="H243" s="18">
        <v>499</v>
      </c>
      <c r="I243" s="19"/>
      <c r="J243" s="19"/>
      <c r="K243" s="18"/>
      <c r="L243" s="18">
        <v>414</v>
      </c>
      <c r="M243" s="19"/>
      <c r="N243" s="19"/>
      <c r="O243" s="19"/>
      <c r="P243" s="19"/>
      <c r="Q243" s="19"/>
      <c r="R243" s="19"/>
      <c r="S243" s="19"/>
      <c r="T243" s="88"/>
      <c r="U243" s="19"/>
      <c r="V243" s="19"/>
      <c r="W243" s="88"/>
      <c r="X243" s="19"/>
      <c r="Y243" s="19"/>
    </row>
    <row r="244" spans="1:25" x14ac:dyDescent="0.25">
      <c r="A244" s="15" t="s">
        <v>429</v>
      </c>
      <c r="B244" s="16" t="s">
        <v>430</v>
      </c>
      <c r="C244" s="17"/>
      <c r="D244" s="19"/>
      <c r="E244" s="18"/>
      <c r="F244" s="18">
        <v>274</v>
      </c>
      <c r="G244" s="17"/>
      <c r="H244" s="18">
        <v>2300</v>
      </c>
      <c r="I244" s="19"/>
      <c r="J244" s="19"/>
      <c r="K244" s="18"/>
      <c r="L244" s="18">
        <v>405</v>
      </c>
      <c r="M244" s="19"/>
      <c r="N244" s="19"/>
      <c r="O244" s="19"/>
      <c r="P244" s="19"/>
      <c r="Q244" s="19"/>
      <c r="R244" s="19"/>
      <c r="S244" s="19"/>
      <c r="T244" s="19">
        <v>2765</v>
      </c>
      <c r="U244" s="19"/>
      <c r="V244" s="19"/>
      <c r="W244" s="19"/>
      <c r="X244" s="19"/>
      <c r="Y244" s="19"/>
    </row>
    <row r="245" spans="1:25" x14ac:dyDescent="0.25">
      <c r="A245" s="15" t="s">
        <v>431</v>
      </c>
      <c r="B245" s="16" t="s">
        <v>432</v>
      </c>
      <c r="C245" s="17"/>
      <c r="D245" s="19"/>
      <c r="E245" s="18"/>
      <c r="F245" s="18">
        <v>1516</v>
      </c>
      <c r="G245" s="17"/>
      <c r="H245" s="18">
        <v>3208</v>
      </c>
      <c r="I245" s="19"/>
      <c r="J245" s="19"/>
      <c r="K245" s="18"/>
      <c r="L245" s="18">
        <v>2884</v>
      </c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x14ac:dyDescent="0.25">
      <c r="A246" s="12">
        <v>30</v>
      </c>
      <c r="B246" s="13" t="s">
        <v>433</v>
      </c>
      <c r="C246" s="14">
        <f t="shared" ref="C246:Y246" si="30">C247+C248+C249+C250+C251+C252+C253+C254+C255</f>
        <v>330</v>
      </c>
      <c r="D246" s="14">
        <f t="shared" si="30"/>
        <v>0</v>
      </c>
      <c r="E246" s="14">
        <f t="shared" si="30"/>
        <v>3619</v>
      </c>
      <c r="F246" s="14">
        <f t="shared" si="30"/>
        <v>175</v>
      </c>
      <c r="G246" s="14">
        <f t="shared" si="30"/>
        <v>0</v>
      </c>
      <c r="H246" s="14">
        <f t="shared" si="30"/>
        <v>224</v>
      </c>
      <c r="I246" s="14">
        <f t="shared" si="30"/>
        <v>0</v>
      </c>
      <c r="J246" s="14">
        <f t="shared" si="30"/>
        <v>0</v>
      </c>
      <c r="K246" s="14">
        <f t="shared" si="30"/>
        <v>477</v>
      </c>
      <c r="L246" s="14">
        <f t="shared" si="30"/>
        <v>11691</v>
      </c>
      <c r="M246" s="14">
        <f t="shared" si="30"/>
        <v>1527</v>
      </c>
      <c r="N246" s="14">
        <f t="shared" si="30"/>
        <v>2177</v>
      </c>
      <c r="O246" s="14">
        <f t="shared" si="30"/>
        <v>0</v>
      </c>
      <c r="P246" s="14">
        <f t="shared" si="30"/>
        <v>0</v>
      </c>
      <c r="Q246" s="14">
        <f t="shared" si="30"/>
        <v>1239</v>
      </c>
      <c r="R246" s="14">
        <f t="shared" si="30"/>
        <v>0</v>
      </c>
      <c r="S246" s="14">
        <f t="shared" si="30"/>
        <v>27</v>
      </c>
      <c r="T246" s="14">
        <f t="shared" si="30"/>
        <v>1013</v>
      </c>
      <c r="U246" s="14">
        <f t="shared" si="30"/>
        <v>0</v>
      </c>
      <c r="V246" s="14">
        <f t="shared" si="30"/>
        <v>0</v>
      </c>
      <c r="W246" s="14">
        <f t="shared" si="30"/>
        <v>4785</v>
      </c>
      <c r="X246" s="14">
        <f t="shared" si="30"/>
        <v>0</v>
      </c>
      <c r="Y246" s="14">
        <f t="shared" si="30"/>
        <v>0</v>
      </c>
    </row>
    <row r="247" spans="1:25" ht="26.25" customHeight="1" x14ac:dyDescent="0.25">
      <c r="A247" s="15" t="s">
        <v>434</v>
      </c>
      <c r="B247" s="16" t="s">
        <v>106</v>
      </c>
      <c r="C247" s="17"/>
      <c r="D247" s="19"/>
      <c r="E247" s="18"/>
      <c r="F247" s="18"/>
      <c r="G247" s="17"/>
      <c r="H247" s="18"/>
      <c r="I247" s="19"/>
      <c r="J247" s="19"/>
      <c r="K247" s="18"/>
      <c r="L247" s="18">
        <v>210</v>
      </c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28.5" customHeight="1" x14ac:dyDescent="0.25">
      <c r="A248" s="15" t="s">
        <v>435</v>
      </c>
      <c r="B248" s="16" t="s">
        <v>127</v>
      </c>
      <c r="C248" s="17"/>
      <c r="D248" s="19"/>
      <c r="E248" s="18"/>
      <c r="F248" s="18">
        <v>94</v>
      </c>
      <c r="G248" s="17"/>
      <c r="H248" s="18"/>
      <c r="I248" s="19"/>
      <c r="J248" s="19"/>
      <c r="K248" s="18"/>
      <c r="L248" s="18">
        <v>178</v>
      </c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24" customHeight="1" x14ac:dyDescent="0.25">
      <c r="A249" s="15" t="s">
        <v>436</v>
      </c>
      <c r="B249" s="16" t="s">
        <v>183</v>
      </c>
      <c r="C249" s="17"/>
      <c r="D249" s="19"/>
      <c r="E249" s="18"/>
      <c r="F249" s="18"/>
      <c r="G249" s="17"/>
      <c r="H249" s="18"/>
      <c r="I249" s="19"/>
      <c r="J249" s="19"/>
      <c r="K249" s="18"/>
      <c r="L249" s="18">
        <v>59</v>
      </c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x14ac:dyDescent="0.25">
      <c r="A250" s="15" t="s">
        <v>437</v>
      </c>
      <c r="B250" s="16" t="s">
        <v>438</v>
      </c>
      <c r="C250" s="17"/>
      <c r="D250" s="19"/>
      <c r="E250" s="18"/>
      <c r="F250" s="18">
        <v>81</v>
      </c>
      <c r="G250" s="17"/>
      <c r="H250" s="18">
        <v>155</v>
      </c>
      <c r="I250" s="19"/>
      <c r="J250" s="19"/>
      <c r="K250" s="18">
        <v>106</v>
      </c>
      <c r="L250" s="18">
        <v>1176</v>
      </c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x14ac:dyDescent="0.25">
      <c r="A251" s="15" t="s">
        <v>439</v>
      </c>
      <c r="B251" s="16" t="s">
        <v>440</v>
      </c>
      <c r="C251" s="17">
        <v>330</v>
      </c>
      <c r="D251" s="19"/>
      <c r="E251" s="18">
        <v>3619</v>
      </c>
      <c r="F251" s="18"/>
      <c r="G251" s="17"/>
      <c r="H251" s="18">
        <v>69</v>
      </c>
      <c r="I251" s="19"/>
      <c r="J251" s="19"/>
      <c r="K251" s="18">
        <v>371</v>
      </c>
      <c r="L251" s="18">
        <v>2862</v>
      </c>
      <c r="M251" s="19">
        <v>33</v>
      </c>
      <c r="N251" s="19">
        <v>46</v>
      </c>
      <c r="O251" s="19"/>
      <c r="P251" s="19"/>
      <c r="Q251" s="19"/>
      <c r="R251" s="19"/>
      <c r="S251" s="19">
        <v>27</v>
      </c>
      <c r="T251" s="19">
        <v>100</v>
      </c>
      <c r="U251" s="19"/>
      <c r="V251" s="19"/>
      <c r="W251" s="19">
        <v>3468</v>
      </c>
      <c r="X251" s="19"/>
      <c r="Y251" s="19"/>
    </row>
    <row r="252" spans="1:25" x14ac:dyDescent="0.25">
      <c r="A252" s="15" t="s">
        <v>441</v>
      </c>
      <c r="B252" s="16" t="s">
        <v>442</v>
      </c>
      <c r="C252" s="17"/>
      <c r="D252" s="19"/>
      <c r="E252" s="18"/>
      <c r="F252" s="18"/>
      <c r="G252" s="17"/>
      <c r="H252" s="18"/>
      <c r="I252" s="19"/>
      <c r="J252" s="19"/>
      <c r="K252" s="18"/>
      <c r="L252" s="18">
        <v>1405</v>
      </c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x14ac:dyDescent="0.25">
      <c r="A253" s="15" t="s">
        <v>443</v>
      </c>
      <c r="B253" s="16" t="s">
        <v>444</v>
      </c>
      <c r="C253" s="17"/>
      <c r="D253" s="19"/>
      <c r="E253" s="18"/>
      <c r="F253" s="18"/>
      <c r="G253" s="17"/>
      <c r="H253" s="18"/>
      <c r="I253" s="19"/>
      <c r="J253" s="19"/>
      <c r="K253" s="18"/>
      <c r="L253" s="18">
        <v>1519</v>
      </c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x14ac:dyDescent="0.25">
      <c r="A254" s="15" t="s">
        <v>445</v>
      </c>
      <c r="B254" s="16" t="s">
        <v>446</v>
      </c>
      <c r="C254" s="17"/>
      <c r="D254" s="19"/>
      <c r="E254" s="18"/>
      <c r="F254" s="18"/>
      <c r="G254" s="17"/>
      <c r="H254" s="18"/>
      <c r="I254" s="19"/>
      <c r="J254" s="19"/>
      <c r="K254" s="18"/>
      <c r="L254" s="18">
        <v>3833</v>
      </c>
      <c r="M254" s="19">
        <v>1494</v>
      </c>
      <c r="N254" s="19">
        <v>2131</v>
      </c>
      <c r="O254" s="19"/>
      <c r="P254" s="19"/>
      <c r="Q254" s="19">
        <v>1239</v>
      </c>
      <c r="R254" s="19"/>
      <c r="S254" s="19"/>
      <c r="T254" s="19">
        <v>913</v>
      </c>
      <c r="U254" s="19"/>
      <c r="V254" s="19"/>
      <c r="W254" s="19">
        <v>1317</v>
      </c>
      <c r="X254" s="19"/>
      <c r="Y254" s="19"/>
    </row>
    <row r="255" spans="1:25" x14ac:dyDescent="0.25">
      <c r="A255" s="15" t="s">
        <v>447</v>
      </c>
      <c r="B255" s="16" t="s">
        <v>448</v>
      </c>
      <c r="C255" s="17"/>
      <c r="D255" s="19"/>
      <c r="E255" s="18"/>
      <c r="F255" s="18"/>
      <c r="G255" s="17"/>
      <c r="H255" s="18"/>
      <c r="I255" s="19"/>
      <c r="J255" s="19"/>
      <c r="K255" s="18"/>
      <c r="L255" s="18">
        <v>449</v>
      </c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s="11" customFormat="1" ht="14.25" x14ac:dyDescent="0.2">
      <c r="A256" s="96" t="s">
        <v>449</v>
      </c>
      <c r="B256" s="97"/>
      <c r="C256" s="23">
        <f t="shared" ref="C256:Y256" si="31">SUM(C18:C255)/2</f>
        <v>21438</v>
      </c>
      <c r="D256" s="23">
        <f t="shared" si="31"/>
        <v>0</v>
      </c>
      <c r="E256" s="23">
        <f t="shared" si="31"/>
        <v>18083</v>
      </c>
      <c r="F256" s="23">
        <f t="shared" si="31"/>
        <v>50116</v>
      </c>
      <c r="G256" s="23">
        <f t="shared" si="31"/>
        <v>0</v>
      </c>
      <c r="H256" s="23">
        <f t="shared" si="31"/>
        <v>87463</v>
      </c>
      <c r="I256" s="23">
        <f t="shared" si="31"/>
        <v>0</v>
      </c>
      <c r="J256" s="23">
        <f t="shared" si="31"/>
        <v>0</v>
      </c>
      <c r="K256" s="23">
        <f t="shared" si="31"/>
        <v>38883</v>
      </c>
      <c r="L256" s="23">
        <f t="shared" si="31"/>
        <v>242274</v>
      </c>
      <c r="M256" s="23">
        <f t="shared" si="31"/>
        <v>1527</v>
      </c>
      <c r="N256" s="23">
        <f t="shared" si="31"/>
        <v>12971</v>
      </c>
      <c r="O256" s="23">
        <f t="shared" si="31"/>
        <v>789</v>
      </c>
      <c r="P256" s="23">
        <f t="shared" si="31"/>
        <v>0</v>
      </c>
      <c r="Q256" s="23">
        <f t="shared" si="31"/>
        <v>9134</v>
      </c>
      <c r="R256" s="23">
        <f t="shared" si="31"/>
        <v>0</v>
      </c>
      <c r="S256" s="23">
        <f t="shared" si="31"/>
        <v>56</v>
      </c>
      <c r="T256" s="23">
        <f t="shared" si="31"/>
        <v>76126</v>
      </c>
      <c r="U256" s="23">
        <f t="shared" si="31"/>
        <v>0</v>
      </c>
      <c r="V256" s="23">
        <f t="shared" si="31"/>
        <v>0</v>
      </c>
      <c r="W256" s="23">
        <f t="shared" si="31"/>
        <v>19993</v>
      </c>
      <c r="X256" s="23">
        <f t="shared" si="31"/>
        <v>111</v>
      </c>
      <c r="Y256" s="23">
        <f t="shared" si="31"/>
        <v>0</v>
      </c>
    </row>
    <row r="257" spans="1:25" x14ac:dyDescent="0.25">
      <c r="A257" s="24"/>
      <c r="B257" s="25"/>
      <c r="C257" s="25"/>
      <c r="D257" s="25"/>
      <c r="E257" s="25"/>
      <c r="F257" s="25"/>
      <c r="G257" s="26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</row>
    <row r="258" spans="1:25" x14ac:dyDescent="0.25">
      <c r="A258" s="98"/>
      <c r="B258" s="98"/>
      <c r="C258" s="98"/>
      <c r="D258" s="98"/>
      <c r="E258" s="98"/>
      <c r="F258" s="98"/>
      <c r="G258" s="98"/>
      <c r="H258" s="98"/>
    </row>
    <row r="259" spans="1:25" x14ac:dyDescent="0.25">
      <c r="A259" s="98"/>
      <c r="B259" s="98"/>
      <c r="C259" s="98"/>
      <c r="D259" s="98"/>
      <c r="E259" s="98"/>
      <c r="F259" s="98"/>
      <c r="G259" s="98"/>
      <c r="H259" s="98"/>
    </row>
    <row r="260" spans="1:25" x14ac:dyDescent="0.25">
      <c r="A260" s="98"/>
      <c r="B260" s="98"/>
      <c r="C260" s="98"/>
      <c r="D260" s="98"/>
      <c r="E260" s="98"/>
      <c r="F260" s="98"/>
      <c r="G260" s="98"/>
      <c r="H260" s="98"/>
    </row>
    <row r="261" spans="1:25" x14ac:dyDescent="0.25">
      <c r="A261" s="98"/>
      <c r="B261" s="98"/>
      <c r="C261" s="98"/>
      <c r="D261" s="98"/>
      <c r="E261" s="98"/>
      <c r="F261" s="98"/>
      <c r="G261" s="98"/>
      <c r="H261" s="98"/>
    </row>
    <row r="262" spans="1:25" x14ac:dyDescent="0.25">
      <c r="A262" s="99"/>
      <c r="B262" s="99"/>
      <c r="D262" s="100"/>
      <c r="E262" s="100"/>
      <c r="F262" s="100"/>
      <c r="G262" s="100"/>
      <c r="H262" s="100"/>
    </row>
  </sheetData>
  <mergeCells count="78">
    <mergeCell ref="T241:T243"/>
    <mergeCell ref="W241:W243"/>
    <mergeCell ref="A256:B256"/>
    <mergeCell ref="A258:H261"/>
    <mergeCell ref="A262:B262"/>
    <mergeCell ref="D262:H262"/>
    <mergeCell ref="T217:T218"/>
    <mergeCell ref="H222:H223"/>
    <mergeCell ref="L222:L223"/>
    <mergeCell ref="W222:W223"/>
    <mergeCell ref="F226:F227"/>
    <mergeCell ref="H226:H227"/>
    <mergeCell ref="L226:L227"/>
    <mergeCell ref="C198:C199"/>
    <mergeCell ref="E198:E199"/>
    <mergeCell ref="T198:T199"/>
    <mergeCell ref="C200:C201"/>
    <mergeCell ref="L200:L201"/>
    <mergeCell ref="T200:T201"/>
    <mergeCell ref="W137:W138"/>
    <mergeCell ref="C186:C187"/>
    <mergeCell ref="H186:H187"/>
    <mergeCell ref="T186:T187"/>
    <mergeCell ref="W186:W187"/>
    <mergeCell ref="L126:L127"/>
    <mergeCell ref="T126:T127"/>
    <mergeCell ref="F137:F138"/>
    <mergeCell ref="H137:H138"/>
    <mergeCell ref="L137:L138"/>
    <mergeCell ref="W89:W92"/>
    <mergeCell ref="T107:T108"/>
    <mergeCell ref="W107:W108"/>
    <mergeCell ref="C116:C117"/>
    <mergeCell ref="F116:F117"/>
    <mergeCell ref="H116:H117"/>
    <mergeCell ref="K116:K117"/>
    <mergeCell ref="L116:L117"/>
    <mergeCell ref="N116:N117"/>
    <mergeCell ref="Q116:Q117"/>
    <mergeCell ref="T116:T117"/>
    <mergeCell ref="W116:W117"/>
    <mergeCell ref="T72:T73"/>
    <mergeCell ref="F89:F92"/>
    <mergeCell ref="H89:H92"/>
    <mergeCell ref="L89:L92"/>
    <mergeCell ref="T89:T92"/>
    <mergeCell ref="H43:H44"/>
    <mergeCell ref="T43:T44"/>
    <mergeCell ref="H58:H59"/>
    <mergeCell ref="T58:T59"/>
    <mergeCell ref="E70:E71"/>
    <mergeCell ref="T70:T71"/>
    <mergeCell ref="T30:T32"/>
    <mergeCell ref="W30:W32"/>
    <mergeCell ref="H40:H41"/>
    <mergeCell ref="T40:T41"/>
    <mergeCell ref="W40:W41"/>
    <mergeCell ref="H21:H22"/>
    <mergeCell ref="L21:L22"/>
    <mergeCell ref="C30:C32"/>
    <mergeCell ref="E30:E32"/>
    <mergeCell ref="K30:K32"/>
    <mergeCell ref="L30:L32"/>
    <mergeCell ref="A14:A15"/>
    <mergeCell ref="B14:B15"/>
    <mergeCell ref="C14:Y14"/>
    <mergeCell ref="A17:B17"/>
    <mergeCell ref="T19:T20"/>
    <mergeCell ref="A6:S6"/>
    <mergeCell ref="A7:S7"/>
    <mergeCell ref="A8:S8"/>
    <mergeCell ref="A11:Y11"/>
    <mergeCell ref="A12:Y12"/>
    <mergeCell ref="X1:Y1"/>
    <mergeCell ref="A2:S2"/>
    <mergeCell ref="A3:S3"/>
    <mergeCell ref="A4:S4"/>
    <mergeCell ref="A5:S5"/>
  </mergeCells>
  <pageMargins left="0.7" right="0.7" top="0.75" bottom="0.75" header="0.3" footer="0.3"/>
  <pageSetup paperSize="9" scale="39" fitToHeight="0" orientation="landscape" horizontalDpi="2147483648" verticalDpi="214748364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8"/>
  <sheetViews>
    <sheetView zoomScale="71" workbookViewId="0">
      <pane ySplit="6" topLeftCell="A7" activePane="bottomLeft" state="frozen"/>
      <selection activeCell="B53" sqref="B53"/>
      <selection pane="bottomLeft" activeCell="B14" sqref="B14"/>
    </sheetView>
  </sheetViews>
  <sheetFormatPr defaultRowHeight="15" x14ac:dyDescent="0.25"/>
  <cols>
    <col min="1" max="1" width="10.140625" style="27" customWidth="1"/>
    <col min="2" max="2" width="41.140625" style="1" customWidth="1"/>
    <col min="3" max="3" width="12.140625" style="1" customWidth="1"/>
    <col min="4" max="4" width="13.85546875" style="1" customWidth="1"/>
    <col min="5" max="5" width="14.140625" style="1" customWidth="1"/>
    <col min="6" max="6" width="11.28515625" style="1" customWidth="1"/>
    <col min="7" max="7" width="13" style="27" customWidth="1"/>
    <col min="8" max="8" width="13.7109375" style="1" customWidth="1"/>
    <col min="9" max="9" width="12.7109375" style="1" customWidth="1"/>
    <col min="10" max="10" width="13" style="1" customWidth="1"/>
    <col min="11" max="11" width="13.140625" style="1" customWidth="1"/>
    <col min="12" max="12" width="15.85546875" style="1" customWidth="1"/>
    <col min="13" max="13" width="13" style="1" customWidth="1"/>
    <col min="14" max="14" width="9.140625" style="1"/>
    <col min="15" max="15" width="13.140625" style="1" customWidth="1"/>
    <col min="16" max="16" width="14.7109375" style="1" customWidth="1"/>
    <col min="17" max="17" width="12.28515625" style="1" customWidth="1"/>
    <col min="18" max="18" width="14.28515625" style="1" customWidth="1"/>
    <col min="19" max="19" width="14.5703125" style="1" customWidth="1"/>
    <col min="20" max="20" width="16.140625" style="1" customWidth="1"/>
    <col min="21" max="21" width="9.140625" style="3"/>
    <col min="22" max="22" width="11.28515625" style="1" customWidth="1"/>
    <col min="23" max="23" width="15" style="1" customWidth="1"/>
    <col min="24" max="24" width="13.5703125" style="1" customWidth="1"/>
    <col min="25" max="25" width="12.85546875" style="1" customWidth="1"/>
    <col min="26" max="16384" width="9.140625" style="1"/>
  </cols>
  <sheetData>
    <row r="1" spans="1:25" ht="32.25" hidden="1" customHeight="1" x14ac:dyDescent="0.25">
      <c r="N1" s="28"/>
      <c r="O1" s="28"/>
      <c r="P1" s="28"/>
      <c r="Q1" s="28"/>
      <c r="R1" s="28"/>
      <c r="S1" s="28"/>
    </row>
    <row r="3" spans="1:25" ht="32.25" customHeight="1" x14ac:dyDescent="0.25">
      <c r="A3" s="101" t="s">
        <v>2</v>
      </c>
      <c r="B3" s="101" t="s">
        <v>3</v>
      </c>
      <c r="C3" s="101" t="s">
        <v>4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ht="66" customHeight="1" x14ac:dyDescent="0.25">
      <c r="A4" s="101"/>
      <c r="B4" s="101"/>
      <c r="C4" s="30" t="s">
        <v>450</v>
      </c>
      <c r="D4" s="30" t="s">
        <v>451</v>
      </c>
      <c r="E4" s="30" t="s">
        <v>452</v>
      </c>
      <c r="F4" s="30" t="s">
        <v>453</v>
      </c>
      <c r="G4" s="30" t="s">
        <v>454</v>
      </c>
      <c r="H4" s="30" t="s">
        <v>455</v>
      </c>
      <c r="I4" s="30" t="s">
        <v>456</v>
      </c>
      <c r="J4" s="30" t="s">
        <v>457</v>
      </c>
      <c r="K4" s="30" t="s">
        <v>458</v>
      </c>
      <c r="L4" s="30" t="s">
        <v>459</v>
      </c>
      <c r="M4" s="30" t="s">
        <v>460</v>
      </c>
      <c r="N4" s="30" t="s">
        <v>461</v>
      </c>
      <c r="O4" s="30" t="s">
        <v>462</v>
      </c>
      <c r="P4" s="30" t="s">
        <v>463</v>
      </c>
      <c r="Q4" s="30" t="s">
        <v>464</v>
      </c>
      <c r="R4" s="30" t="s">
        <v>465</v>
      </c>
      <c r="S4" s="30" t="s">
        <v>466</v>
      </c>
      <c r="T4" s="30" t="s">
        <v>467</v>
      </c>
      <c r="U4" s="31" t="s">
        <v>468</v>
      </c>
      <c r="V4" s="30" t="s">
        <v>469</v>
      </c>
      <c r="W4" s="30" t="s">
        <v>470</v>
      </c>
      <c r="X4" s="30" t="s">
        <v>471</v>
      </c>
      <c r="Y4" s="30" t="s">
        <v>472</v>
      </c>
    </row>
    <row r="5" spans="1:25" x14ac:dyDescent="0.25">
      <c r="A5" s="32">
        <v>1</v>
      </c>
      <c r="B5" s="32">
        <v>2</v>
      </c>
      <c r="C5" s="32">
        <v>26</v>
      </c>
      <c r="D5" s="32">
        <v>27</v>
      </c>
      <c r="E5" s="32">
        <v>28</v>
      </c>
      <c r="F5" s="32">
        <v>29</v>
      </c>
      <c r="G5" s="32">
        <v>30</v>
      </c>
      <c r="H5" s="32">
        <v>31</v>
      </c>
      <c r="I5" s="32">
        <v>32</v>
      </c>
      <c r="J5" s="32">
        <v>33</v>
      </c>
      <c r="K5" s="32">
        <v>34</v>
      </c>
      <c r="L5" s="32">
        <v>35</v>
      </c>
      <c r="M5" s="32">
        <v>36</v>
      </c>
      <c r="N5" s="32">
        <v>37</v>
      </c>
      <c r="O5" s="32">
        <v>38</v>
      </c>
      <c r="P5" s="32">
        <v>39</v>
      </c>
      <c r="Q5" s="32">
        <v>40</v>
      </c>
      <c r="R5" s="32">
        <v>41</v>
      </c>
      <c r="S5" s="32">
        <v>42</v>
      </c>
      <c r="T5" s="32">
        <v>43</v>
      </c>
      <c r="U5" s="33">
        <v>44</v>
      </c>
      <c r="V5" s="32">
        <v>45</v>
      </c>
      <c r="W5" s="32">
        <v>46</v>
      </c>
      <c r="X5" s="32">
        <v>47</v>
      </c>
      <c r="Y5" s="32">
        <v>48</v>
      </c>
    </row>
    <row r="6" spans="1:25" ht="30" customHeight="1" x14ac:dyDescent="0.25">
      <c r="A6" s="102" t="s">
        <v>28</v>
      </c>
      <c r="B6" s="102"/>
      <c r="C6" s="34">
        <f t="shared" ref="C6:Y6" si="0">C7+C13+C17+C28+C37+C46+C58+C67+C74+C86+C103+C112+C119+C124+C135+C138+C147+C154+C158+C163+C171+C174+C182+C184+C193+C202+C210+C220+C225+C235</f>
        <v>37</v>
      </c>
      <c r="D6" s="34">
        <f t="shared" si="0"/>
        <v>15025</v>
      </c>
      <c r="E6" s="34">
        <f t="shared" si="0"/>
        <v>0</v>
      </c>
      <c r="F6" s="34">
        <f t="shared" si="0"/>
        <v>6537</v>
      </c>
      <c r="G6" s="34">
        <f t="shared" si="0"/>
        <v>0</v>
      </c>
      <c r="H6" s="34">
        <f t="shared" si="0"/>
        <v>102</v>
      </c>
      <c r="I6" s="34">
        <f t="shared" si="0"/>
        <v>125</v>
      </c>
      <c r="J6" s="34">
        <f t="shared" si="0"/>
        <v>0</v>
      </c>
      <c r="K6" s="34">
        <f t="shared" si="0"/>
        <v>0</v>
      </c>
      <c r="L6" s="34">
        <f t="shared" si="0"/>
        <v>897</v>
      </c>
      <c r="M6" s="34">
        <f t="shared" si="0"/>
        <v>0</v>
      </c>
      <c r="N6" s="34">
        <f t="shared" si="0"/>
        <v>0</v>
      </c>
      <c r="O6" s="34">
        <f t="shared" si="0"/>
        <v>30</v>
      </c>
      <c r="P6" s="34">
        <f t="shared" si="0"/>
        <v>345</v>
      </c>
      <c r="Q6" s="34">
        <f t="shared" si="0"/>
        <v>0</v>
      </c>
      <c r="R6" s="34">
        <f t="shared" si="0"/>
        <v>419</v>
      </c>
      <c r="S6" s="34">
        <f t="shared" si="0"/>
        <v>450</v>
      </c>
      <c r="T6" s="34">
        <f t="shared" si="0"/>
        <v>0</v>
      </c>
      <c r="U6" s="35">
        <f t="shared" si="0"/>
        <v>0</v>
      </c>
      <c r="V6" s="34">
        <f t="shared" si="0"/>
        <v>692</v>
      </c>
      <c r="W6" s="34">
        <f t="shared" si="0"/>
        <v>492700</v>
      </c>
      <c r="X6" s="34">
        <f t="shared" si="0"/>
        <v>0</v>
      </c>
      <c r="Y6" s="34">
        <f t="shared" si="0"/>
        <v>34903</v>
      </c>
    </row>
    <row r="7" spans="1:25" x14ac:dyDescent="0.25">
      <c r="A7" s="36">
        <v>1</v>
      </c>
      <c r="B7" s="37" t="s">
        <v>29</v>
      </c>
      <c r="C7" s="38">
        <f t="shared" ref="C7:Y7" si="1">C8+C9+C10+C11+C12</f>
        <v>0</v>
      </c>
      <c r="D7" s="38">
        <f t="shared" si="1"/>
        <v>75</v>
      </c>
      <c r="E7" s="38">
        <f t="shared" si="1"/>
        <v>0</v>
      </c>
      <c r="F7" s="38">
        <f t="shared" si="1"/>
        <v>0</v>
      </c>
      <c r="G7" s="38">
        <f t="shared" si="1"/>
        <v>0</v>
      </c>
      <c r="H7" s="38">
        <f t="shared" si="1"/>
        <v>0</v>
      </c>
      <c r="I7" s="38">
        <f t="shared" si="1"/>
        <v>0</v>
      </c>
      <c r="J7" s="38">
        <f t="shared" si="1"/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8">
        <f t="shared" si="1"/>
        <v>0</v>
      </c>
      <c r="P7" s="38">
        <f t="shared" si="1"/>
        <v>0</v>
      </c>
      <c r="Q7" s="38">
        <f t="shared" si="1"/>
        <v>0</v>
      </c>
      <c r="R7" s="38">
        <f t="shared" si="1"/>
        <v>0</v>
      </c>
      <c r="S7" s="38">
        <f t="shared" si="1"/>
        <v>0</v>
      </c>
      <c r="T7" s="38">
        <f t="shared" si="1"/>
        <v>0</v>
      </c>
      <c r="U7" s="39">
        <f t="shared" si="1"/>
        <v>0</v>
      </c>
      <c r="V7" s="38">
        <f t="shared" si="1"/>
        <v>0</v>
      </c>
      <c r="W7" s="38">
        <f t="shared" si="1"/>
        <v>61999</v>
      </c>
      <c r="X7" s="38">
        <f t="shared" si="1"/>
        <v>0</v>
      </c>
      <c r="Y7" s="38">
        <f t="shared" si="1"/>
        <v>65</v>
      </c>
    </row>
    <row r="8" spans="1:25" ht="25.5" x14ac:dyDescent="0.25">
      <c r="A8" s="40" t="s">
        <v>30</v>
      </c>
      <c r="B8" s="41" t="s">
        <v>31</v>
      </c>
      <c r="C8" s="42"/>
      <c r="D8" s="29"/>
      <c r="E8" s="42"/>
      <c r="F8" s="29"/>
      <c r="G8" s="42"/>
      <c r="H8" s="42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43"/>
      <c r="U8" s="44"/>
      <c r="V8" s="43"/>
      <c r="W8" s="103">
        <v>9186</v>
      </c>
      <c r="X8" s="43"/>
      <c r="Y8" s="43"/>
    </row>
    <row r="9" spans="1:25" ht="25.5" x14ac:dyDescent="0.25">
      <c r="A9" s="40" t="s">
        <v>32</v>
      </c>
      <c r="B9" s="41" t="s">
        <v>33</v>
      </c>
      <c r="C9" s="42"/>
      <c r="D9" s="29"/>
      <c r="E9" s="42"/>
      <c r="F9" s="29"/>
      <c r="G9" s="42"/>
      <c r="H9" s="42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43"/>
      <c r="U9" s="44"/>
      <c r="V9" s="43"/>
      <c r="W9" s="104"/>
      <c r="X9" s="43"/>
      <c r="Y9" s="43"/>
    </row>
    <row r="10" spans="1:25" x14ac:dyDescent="0.25">
      <c r="A10" s="40" t="s">
        <v>34</v>
      </c>
      <c r="B10" s="41" t="s">
        <v>35</v>
      </c>
      <c r="C10" s="42"/>
      <c r="D10" s="43"/>
      <c r="E10" s="42"/>
      <c r="F10" s="43"/>
      <c r="G10" s="42"/>
      <c r="H10" s="42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  <c r="V10" s="43"/>
      <c r="W10" s="103">
        <v>52263</v>
      </c>
      <c r="X10" s="43"/>
      <c r="Y10" s="103">
        <v>65</v>
      </c>
    </row>
    <row r="11" spans="1:25" x14ac:dyDescent="0.25">
      <c r="A11" s="40" t="s">
        <v>36</v>
      </c>
      <c r="B11" s="41" t="s">
        <v>37</v>
      </c>
      <c r="C11" s="42"/>
      <c r="D11" s="43"/>
      <c r="E11" s="42"/>
      <c r="F11" s="43"/>
      <c r="G11" s="42"/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4"/>
      <c r="V11" s="43"/>
      <c r="W11" s="104"/>
      <c r="X11" s="43"/>
      <c r="Y11" s="104"/>
    </row>
    <row r="12" spans="1:25" ht="25.5" x14ac:dyDescent="0.25">
      <c r="A12" s="40" t="s">
        <v>38</v>
      </c>
      <c r="B12" s="41" t="s">
        <v>39</v>
      </c>
      <c r="C12" s="42"/>
      <c r="D12" s="43">
        <v>75</v>
      </c>
      <c r="E12" s="42"/>
      <c r="F12" s="43"/>
      <c r="G12" s="42"/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4"/>
      <c r="V12" s="43"/>
      <c r="W12" s="43">
        <v>550</v>
      </c>
      <c r="X12" s="43"/>
      <c r="Y12" s="43"/>
    </row>
    <row r="13" spans="1:25" x14ac:dyDescent="0.25">
      <c r="A13" s="36">
        <v>2</v>
      </c>
      <c r="B13" s="37" t="s">
        <v>40</v>
      </c>
      <c r="C13" s="38">
        <f t="shared" ref="C13:Y13" si="2">C14+C15+C16</f>
        <v>0</v>
      </c>
      <c r="D13" s="38">
        <f t="shared" si="2"/>
        <v>0</v>
      </c>
      <c r="E13" s="38">
        <f t="shared" si="2"/>
        <v>0</v>
      </c>
      <c r="F13" s="38">
        <f t="shared" si="2"/>
        <v>0</v>
      </c>
      <c r="G13" s="38">
        <f t="shared" si="2"/>
        <v>0</v>
      </c>
      <c r="H13" s="38">
        <f t="shared" si="2"/>
        <v>0</v>
      </c>
      <c r="I13" s="38">
        <f t="shared" si="2"/>
        <v>0</v>
      </c>
      <c r="J13" s="38">
        <f t="shared" si="2"/>
        <v>0</v>
      </c>
      <c r="K13" s="38">
        <f t="shared" si="2"/>
        <v>0</v>
      </c>
      <c r="L13" s="38">
        <f t="shared" si="2"/>
        <v>0</v>
      </c>
      <c r="M13" s="38">
        <f t="shared" si="2"/>
        <v>0</v>
      </c>
      <c r="N13" s="38">
        <f t="shared" si="2"/>
        <v>0</v>
      </c>
      <c r="O13" s="38">
        <f t="shared" si="2"/>
        <v>0</v>
      </c>
      <c r="P13" s="38">
        <f t="shared" si="2"/>
        <v>0</v>
      </c>
      <c r="Q13" s="38">
        <f t="shared" si="2"/>
        <v>0</v>
      </c>
      <c r="R13" s="38">
        <f t="shared" si="2"/>
        <v>0</v>
      </c>
      <c r="S13" s="38">
        <f t="shared" si="2"/>
        <v>0</v>
      </c>
      <c r="T13" s="38">
        <f t="shared" si="2"/>
        <v>0</v>
      </c>
      <c r="U13" s="39">
        <f t="shared" si="2"/>
        <v>0</v>
      </c>
      <c r="V13" s="38">
        <f t="shared" si="2"/>
        <v>0</v>
      </c>
      <c r="W13" s="38">
        <f t="shared" si="2"/>
        <v>17367</v>
      </c>
      <c r="X13" s="38">
        <f t="shared" si="2"/>
        <v>0</v>
      </c>
      <c r="Y13" s="38">
        <f t="shared" si="2"/>
        <v>203</v>
      </c>
    </row>
    <row r="14" spans="1:25" ht="26.25" x14ac:dyDescent="0.25">
      <c r="A14" s="40" t="s">
        <v>473</v>
      </c>
      <c r="B14" s="47" t="s">
        <v>42</v>
      </c>
      <c r="C14" s="42"/>
      <c r="D14" s="43"/>
      <c r="E14" s="42"/>
      <c r="F14" s="43"/>
      <c r="G14" s="42"/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4"/>
      <c r="V14" s="43"/>
      <c r="W14" s="43">
        <v>17</v>
      </c>
      <c r="X14" s="43"/>
      <c r="Y14" s="43"/>
    </row>
    <row r="15" spans="1:25" x14ac:dyDescent="0.25">
      <c r="A15" s="40" t="s">
        <v>474</v>
      </c>
      <c r="B15" s="41" t="s">
        <v>44</v>
      </c>
      <c r="C15" s="42"/>
      <c r="D15" s="43"/>
      <c r="E15" s="42"/>
      <c r="F15" s="43"/>
      <c r="G15" s="42"/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4"/>
      <c r="V15" s="43"/>
      <c r="W15" s="43">
        <v>15226</v>
      </c>
      <c r="X15" s="43"/>
      <c r="Y15" s="43"/>
    </row>
    <row r="16" spans="1:25" x14ac:dyDescent="0.25">
      <c r="A16" s="40" t="s">
        <v>475</v>
      </c>
      <c r="B16" s="41" t="s">
        <v>46</v>
      </c>
      <c r="C16" s="42"/>
      <c r="D16" s="43"/>
      <c r="E16" s="42"/>
      <c r="F16" s="43"/>
      <c r="G16" s="42"/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3"/>
      <c r="W16" s="43">
        <v>2124</v>
      </c>
      <c r="X16" s="43"/>
      <c r="Y16" s="43">
        <v>203</v>
      </c>
    </row>
    <row r="17" spans="1:25" x14ac:dyDescent="0.25">
      <c r="A17" s="36">
        <v>3</v>
      </c>
      <c r="B17" s="37" t="s">
        <v>47</v>
      </c>
      <c r="C17" s="38">
        <f t="shared" ref="C17:Y17" si="3">C18+C19+C20+C21+C22+C23+C24+C25+C26+C27</f>
        <v>0</v>
      </c>
      <c r="D17" s="38">
        <f t="shared" si="3"/>
        <v>548</v>
      </c>
      <c r="E17" s="38">
        <f t="shared" si="3"/>
        <v>0</v>
      </c>
      <c r="F17" s="38">
        <f t="shared" si="3"/>
        <v>31</v>
      </c>
      <c r="G17" s="38">
        <f t="shared" si="3"/>
        <v>0</v>
      </c>
      <c r="H17" s="38">
        <f t="shared" si="3"/>
        <v>0</v>
      </c>
      <c r="I17" s="38">
        <f t="shared" si="3"/>
        <v>0</v>
      </c>
      <c r="J17" s="38">
        <f t="shared" si="3"/>
        <v>0</v>
      </c>
      <c r="K17" s="38">
        <f t="shared" si="3"/>
        <v>0</v>
      </c>
      <c r="L17" s="38">
        <f t="shared" si="3"/>
        <v>0</v>
      </c>
      <c r="M17" s="38">
        <f t="shared" si="3"/>
        <v>0</v>
      </c>
      <c r="N17" s="38">
        <f t="shared" si="3"/>
        <v>0</v>
      </c>
      <c r="O17" s="38">
        <f t="shared" si="3"/>
        <v>0</v>
      </c>
      <c r="P17" s="38">
        <f t="shared" si="3"/>
        <v>0</v>
      </c>
      <c r="Q17" s="38">
        <f t="shared" si="3"/>
        <v>0</v>
      </c>
      <c r="R17" s="38">
        <f t="shared" si="3"/>
        <v>0</v>
      </c>
      <c r="S17" s="38">
        <f t="shared" si="3"/>
        <v>0</v>
      </c>
      <c r="T17" s="38">
        <f t="shared" si="3"/>
        <v>0</v>
      </c>
      <c r="U17" s="39">
        <f t="shared" si="3"/>
        <v>0</v>
      </c>
      <c r="V17" s="38">
        <f t="shared" si="3"/>
        <v>0</v>
      </c>
      <c r="W17" s="38">
        <f t="shared" si="3"/>
        <v>697</v>
      </c>
      <c r="X17" s="38">
        <f t="shared" si="3"/>
        <v>0</v>
      </c>
      <c r="Y17" s="38">
        <f t="shared" si="3"/>
        <v>0</v>
      </c>
    </row>
    <row r="18" spans="1:25" ht="25.5" x14ac:dyDescent="0.25">
      <c r="A18" s="40" t="s">
        <v>48</v>
      </c>
      <c r="B18" s="41" t="s">
        <v>49</v>
      </c>
      <c r="C18" s="42"/>
      <c r="D18" s="43"/>
      <c r="E18" s="42"/>
      <c r="F18" s="43"/>
      <c r="G18" s="42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/>
      <c r="V18" s="43"/>
      <c r="W18" s="43"/>
      <c r="X18" s="43"/>
      <c r="Y18" s="43"/>
    </row>
    <row r="19" spans="1:25" x14ac:dyDescent="0.25">
      <c r="A19" s="40" t="s">
        <v>50</v>
      </c>
      <c r="B19" s="41" t="s">
        <v>51</v>
      </c>
      <c r="C19" s="42"/>
      <c r="D19" s="103">
        <v>548</v>
      </c>
      <c r="E19" s="42"/>
      <c r="F19" s="43"/>
      <c r="G19" s="42"/>
      <c r="H19" s="42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4"/>
      <c r="V19" s="43"/>
      <c r="W19" s="103">
        <v>483</v>
      </c>
      <c r="X19" s="43"/>
      <c r="Y19" s="43"/>
    </row>
    <row r="20" spans="1:25" x14ac:dyDescent="0.25">
      <c r="A20" s="40" t="s">
        <v>52</v>
      </c>
      <c r="B20" s="41" t="s">
        <v>53</v>
      </c>
      <c r="C20" s="42"/>
      <c r="D20" s="105"/>
      <c r="E20" s="42"/>
      <c r="F20" s="43"/>
      <c r="G20" s="42"/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4"/>
      <c r="V20" s="43"/>
      <c r="W20" s="105"/>
      <c r="X20" s="43"/>
      <c r="Y20" s="43"/>
    </row>
    <row r="21" spans="1:25" x14ac:dyDescent="0.25">
      <c r="A21" s="40" t="s">
        <v>54</v>
      </c>
      <c r="B21" s="41" t="s">
        <v>55</v>
      </c>
      <c r="C21" s="42"/>
      <c r="D21" s="104"/>
      <c r="E21" s="42"/>
      <c r="F21" s="43"/>
      <c r="G21" s="42"/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4"/>
      <c r="V21" s="43"/>
      <c r="W21" s="104"/>
      <c r="X21" s="43"/>
      <c r="Y21" s="43"/>
    </row>
    <row r="22" spans="1:25" ht="25.5" x14ac:dyDescent="0.25">
      <c r="A22" s="40" t="s">
        <v>56</v>
      </c>
      <c r="B22" s="41" t="s">
        <v>57</v>
      </c>
      <c r="C22" s="42"/>
      <c r="D22" s="43"/>
      <c r="E22" s="42"/>
      <c r="F22" s="43"/>
      <c r="G22" s="42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43"/>
      <c r="W22" s="43">
        <v>120</v>
      </c>
      <c r="X22" s="43"/>
      <c r="Y22" s="43"/>
    </row>
    <row r="23" spans="1:25" x14ac:dyDescent="0.25">
      <c r="A23" s="40" t="s">
        <v>58</v>
      </c>
      <c r="B23" s="41" t="s">
        <v>59</v>
      </c>
      <c r="C23" s="42"/>
      <c r="D23" s="43"/>
      <c r="E23" s="42"/>
      <c r="F23" s="43"/>
      <c r="G23" s="42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  <c r="V23" s="43"/>
      <c r="W23" s="43">
        <v>5</v>
      </c>
      <c r="X23" s="43"/>
      <c r="Y23" s="43"/>
    </row>
    <row r="24" spans="1:25" x14ac:dyDescent="0.25">
      <c r="A24" s="40" t="s">
        <v>60</v>
      </c>
      <c r="B24" s="41" t="s">
        <v>61</v>
      </c>
      <c r="C24" s="42"/>
      <c r="D24" s="43"/>
      <c r="E24" s="42"/>
      <c r="F24" s="43"/>
      <c r="G24" s="42"/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4"/>
      <c r="V24" s="43"/>
      <c r="W24" s="43">
        <v>55</v>
      </c>
      <c r="X24" s="43"/>
      <c r="Y24" s="43"/>
    </row>
    <row r="25" spans="1:25" x14ac:dyDescent="0.25">
      <c r="A25" s="40" t="s">
        <v>62</v>
      </c>
      <c r="B25" s="41" t="s">
        <v>63</v>
      </c>
      <c r="C25" s="42"/>
      <c r="D25" s="43"/>
      <c r="E25" s="42"/>
      <c r="F25" s="43"/>
      <c r="G25" s="42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/>
      <c r="V25" s="43"/>
      <c r="W25" s="43"/>
      <c r="X25" s="43"/>
      <c r="Y25" s="43"/>
    </row>
    <row r="26" spans="1:25" x14ac:dyDescent="0.25">
      <c r="A26" s="40" t="s">
        <v>64</v>
      </c>
      <c r="B26" s="41" t="s">
        <v>65</v>
      </c>
      <c r="C26" s="42"/>
      <c r="D26" s="43"/>
      <c r="E26" s="42"/>
      <c r="F26" s="43"/>
      <c r="G26" s="42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4"/>
      <c r="V26" s="43"/>
      <c r="W26" s="43"/>
      <c r="X26" s="43"/>
      <c r="Y26" s="43"/>
    </row>
    <row r="27" spans="1:25" x14ac:dyDescent="0.25">
      <c r="A27" s="40" t="s">
        <v>66</v>
      </c>
      <c r="B27" s="41" t="s">
        <v>67</v>
      </c>
      <c r="C27" s="42"/>
      <c r="D27" s="43"/>
      <c r="E27" s="42"/>
      <c r="F27" s="43">
        <v>31</v>
      </c>
      <c r="G27" s="42"/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4"/>
      <c r="V27" s="43"/>
      <c r="W27" s="43">
        <v>34</v>
      </c>
      <c r="X27" s="43"/>
      <c r="Y27" s="43"/>
    </row>
    <row r="28" spans="1:25" x14ac:dyDescent="0.25">
      <c r="A28" s="36">
        <v>4</v>
      </c>
      <c r="B28" s="37" t="s">
        <v>68</v>
      </c>
      <c r="C28" s="38">
        <f t="shared" ref="C28:Y28" si="4">C29+C30+C31+C32+C33+C34+C35+C36</f>
        <v>0</v>
      </c>
      <c r="D28" s="38">
        <f t="shared" si="4"/>
        <v>43</v>
      </c>
      <c r="E28" s="38">
        <f t="shared" si="4"/>
        <v>0</v>
      </c>
      <c r="F28" s="38">
        <f t="shared" si="4"/>
        <v>0</v>
      </c>
      <c r="G28" s="38">
        <f t="shared" si="4"/>
        <v>0</v>
      </c>
      <c r="H28" s="38">
        <f t="shared" si="4"/>
        <v>0</v>
      </c>
      <c r="I28" s="38">
        <f t="shared" si="4"/>
        <v>0</v>
      </c>
      <c r="J28" s="38">
        <f t="shared" si="4"/>
        <v>0</v>
      </c>
      <c r="K28" s="38">
        <f t="shared" si="4"/>
        <v>0</v>
      </c>
      <c r="L28" s="38">
        <f t="shared" si="4"/>
        <v>0</v>
      </c>
      <c r="M28" s="38">
        <f t="shared" si="4"/>
        <v>0</v>
      </c>
      <c r="N28" s="38">
        <f t="shared" si="4"/>
        <v>0</v>
      </c>
      <c r="O28" s="38">
        <f t="shared" si="4"/>
        <v>0</v>
      </c>
      <c r="P28" s="38">
        <f t="shared" si="4"/>
        <v>0</v>
      </c>
      <c r="Q28" s="38">
        <f t="shared" si="4"/>
        <v>0</v>
      </c>
      <c r="R28" s="38">
        <f t="shared" si="4"/>
        <v>0</v>
      </c>
      <c r="S28" s="38">
        <f t="shared" si="4"/>
        <v>0</v>
      </c>
      <c r="T28" s="38">
        <f t="shared" si="4"/>
        <v>0</v>
      </c>
      <c r="U28" s="39">
        <f t="shared" si="4"/>
        <v>0</v>
      </c>
      <c r="V28" s="38">
        <f t="shared" si="4"/>
        <v>0</v>
      </c>
      <c r="W28" s="38">
        <f t="shared" si="4"/>
        <v>12073</v>
      </c>
      <c r="X28" s="38">
        <f t="shared" si="4"/>
        <v>0</v>
      </c>
      <c r="Y28" s="38">
        <f t="shared" si="4"/>
        <v>0</v>
      </c>
    </row>
    <row r="29" spans="1:25" ht="25.5" x14ac:dyDescent="0.25">
      <c r="A29" s="40" t="s">
        <v>69</v>
      </c>
      <c r="B29" s="41" t="s">
        <v>70</v>
      </c>
      <c r="C29" s="42"/>
      <c r="D29" s="103">
        <v>43</v>
      </c>
      <c r="E29" s="42"/>
      <c r="F29" s="43"/>
      <c r="G29" s="42"/>
      <c r="H29" s="4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  <c r="V29" s="43"/>
      <c r="W29" s="103">
        <v>877</v>
      </c>
      <c r="X29" s="43"/>
      <c r="Y29" s="43"/>
    </row>
    <row r="30" spans="1:25" ht="25.5" x14ac:dyDescent="0.25">
      <c r="A30" s="40" t="s">
        <v>71</v>
      </c>
      <c r="B30" s="41" t="s">
        <v>72</v>
      </c>
      <c r="C30" s="42"/>
      <c r="D30" s="104"/>
      <c r="E30" s="42"/>
      <c r="F30" s="43"/>
      <c r="G30" s="42"/>
      <c r="H30" s="4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4"/>
      <c r="V30" s="43"/>
      <c r="W30" s="104"/>
      <c r="X30" s="43"/>
      <c r="Y30" s="43"/>
    </row>
    <row r="31" spans="1:25" x14ac:dyDescent="0.25">
      <c r="A31" s="40" t="s">
        <v>73</v>
      </c>
      <c r="B31" s="41" t="s">
        <v>74</v>
      </c>
      <c r="C31" s="42"/>
      <c r="D31" s="43"/>
      <c r="E31" s="42"/>
      <c r="F31" s="43"/>
      <c r="G31" s="42"/>
      <c r="H31" s="42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3"/>
      <c r="W31" s="43">
        <v>4174</v>
      </c>
      <c r="X31" s="43"/>
      <c r="Y31" s="43"/>
    </row>
    <row r="32" spans="1:25" x14ac:dyDescent="0.25">
      <c r="A32" s="40" t="s">
        <v>75</v>
      </c>
      <c r="B32" s="41" t="s">
        <v>76</v>
      </c>
      <c r="C32" s="42"/>
      <c r="D32" s="43"/>
      <c r="E32" s="42"/>
      <c r="F32" s="43"/>
      <c r="G32" s="42"/>
      <c r="H32" s="4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43"/>
      <c r="W32" s="103">
        <v>3064</v>
      </c>
      <c r="X32" s="43"/>
      <c r="Y32" s="43"/>
    </row>
    <row r="33" spans="1:25" x14ac:dyDescent="0.25">
      <c r="A33" s="40" t="s">
        <v>77</v>
      </c>
      <c r="B33" s="41" t="s">
        <v>78</v>
      </c>
      <c r="C33" s="42"/>
      <c r="D33" s="43"/>
      <c r="E33" s="42"/>
      <c r="F33" s="43"/>
      <c r="G33" s="42"/>
      <c r="H33" s="42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  <c r="V33" s="43"/>
      <c r="W33" s="104"/>
      <c r="X33" s="43"/>
      <c r="Y33" s="43"/>
    </row>
    <row r="34" spans="1:25" ht="25.5" x14ac:dyDescent="0.25">
      <c r="A34" s="40" t="s">
        <v>79</v>
      </c>
      <c r="B34" s="41" t="s">
        <v>80</v>
      </c>
      <c r="C34" s="42"/>
      <c r="D34" s="43"/>
      <c r="E34" s="42"/>
      <c r="F34" s="43"/>
      <c r="G34" s="42"/>
      <c r="H34" s="42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  <c r="V34" s="43"/>
      <c r="W34" s="43">
        <v>348</v>
      </c>
      <c r="X34" s="43"/>
      <c r="Y34" s="43"/>
    </row>
    <row r="35" spans="1:25" ht="25.5" x14ac:dyDescent="0.25">
      <c r="A35" s="40" t="s">
        <v>81</v>
      </c>
      <c r="B35" s="41" t="s">
        <v>82</v>
      </c>
      <c r="C35" s="42"/>
      <c r="D35" s="43"/>
      <c r="E35" s="42"/>
      <c r="F35" s="43"/>
      <c r="G35" s="42"/>
      <c r="H35" s="42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  <c r="V35" s="43"/>
      <c r="W35" s="43">
        <v>540</v>
      </c>
      <c r="X35" s="43"/>
      <c r="Y35" s="43"/>
    </row>
    <row r="36" spans="1:25" x14ac:dyDescent="0.25">
      <c r="A36" s="40" t="s">
        <v>83</v>
      </c>
      <c r="B36" s="41" t="s">
        <v>84</v>
      </c>
      <c r="C36" s="42"/>
      <c r="D36" s="43"/>
      <c r="E36" s="42"/>
      <c r="F36" s="43"/>
      <c r="G36" s="42"/>
      <c r="H36" s="42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4"/>
      <c r="V36" s="43"/>
      <c r="W36" s="43">
        <v>3070</v>
      </c>
      <c r="X36" s="43"/>
      <c r="Y36" s="43"/>
    </row>
    <row r="37" spans="1:25" x14ac:dyDescent="0.25">
      <c r="A37" s="36">
        <v>5</v>
      </c>
      <c r="B37" s="37" t="s">
        <v>85</v>
      </c>
      <c r="C37" s="38">
        <f t="shared" ref="C37:Y37" si="5">C38+C39+C40+C41+C42+C43+C44+C45</f>
        <v>0</v>
      </c>
      <c r="D37" s="38">
        <f t="shared" si="5"/>
        <v>4613</v>
      </c>
      <c r="E37" s="38">
        <f t="shared" si="5"/>
        <v>0</v>
      </c>
      <c r="F37" s="38">
        <f t="shared" si="5"/>
        <v>133</v>
      </c>
      <c r="G37" s="38">
        <f t="shared" si="5"/>
        <v>0</v>
      </c>
      <c r="H37" s="38">
        <f t="shared" si="5"/>
        <v>0</v>
      </c>
      <c r="I37" s="38">
        <f t="shared" si="5"/>
        <v>0</v>
      </c>
      <c r="J37" s="38">
        <f t="shared" si="5"/>
        <v>0</v>
      </c>
      <c r="K37" s="38">
        <f t="shared" si="5"/>
        <v>0</v>
      </c>
      <c r="L37" s="38">
        <f t="shared" si="5"/>
        <v>0</v>
      </c>
      <c r="M37" s="38">
        <f t="shared" si="5"/>
        <v>0</v>
      </c>
      <c r="N37" s="38">
        <f t="shared" si="5"/>
        <v>0</v>
      </c>
      <c r="O37" s="38">
        <f t="shared" si="5"/>
        <v>0</v>
      </c>
      <c r="P37" s="38">
        <f t="shared" si="5"/>
        <v>0</v>
      </c>
      <c r="Q37" s="38">
        <f t="shared" si="5"/>
        <v>0</v>
      </c>
      <c r="R37" s="38">
        <f t="shared" si="5"/>
        <v>68</v>
      </c>
      <c r="S37" s="38">
        <f t="shared" si="5"/>
        <v>0</v>
      </c>
      <c r="T37" s="38">
        <f t="shared" si="5"/>
        <v>0</v>
      </c>
      <c r="U37" s="39">
        <f t="shared" si="5"/>
        <v>0</v>
      </c>
      <c r="V37" s="38">
        <f t="shared" si="5"/>
        <v>0</v>
      </c>
      <c r="W37" s="38">
        <f t="shared" si="5"/>
        <v>22513</v>
      </c>
      <c r="X37" s="38">
        <f t="shared" si="5"/>
        <v>0</v>
      </c>
      <c r="Y37" s="38">
        <f t="shared" si="5"/>
        <v>787</v>
      </c>
    </row>
    <row r="38" spans="1:25" x14ac:dyDescent="0.25">
      <c r="A38" s="40" t="s">
        <v>86</v>
      </c>
      <c r="B38" s="41" t="s">
        <v>87</v>
      </c>
      <c r="C38" s="42"/>
      <c r="D38" s="43">
        <v>4200</v>
      </c>
      <c r="E38" s="42"/>
      <c r="F38" s="43"/>
      <c r="G38" s="42"/>
      <c r="H38" s="42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4"/>
      <c r="V38" s="43"/>
      <c r="W38" s="43">
        <v>18768</v>
      </c>
      <c r="X38" s="43"/>
      <c r="Y38" s="43"/>
    </row>
    <row r="39" spans="1:25" ht="25.5" x14ac:dyDescent="0.25">
      <c r="A39" s="40" t="s">
        <v>88</v>
      </c>
      <c r="B39" s="41" t="s">
        <v>89</v>
      </c>
      <c r="C39" s="42"/>
      <c r="D39" s="43"/>
      <c r="E39" s="42"/>
      <c r="F39" s="43"/>
      <c r="G39" s="42"/>
      <c r="H39" s="42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3"/>
      <c r="W39" s="43">
        <v>480</v>
      </c>
      <c r="X39" s="43"/>
      <c r="Y39" s="43"/>
    </row>
    <row r="40" spans="1:25" x14ac:dyDescent="0.25">
      <c r="A40" s="40" t="s">
        <v>90</v>
      </c>
      <c r="B40" s="41" t="s">
        <v>91</v>
      </c>
      <c r="C40" s="42"/>
      <c r="D40" s="43"/>
      <c r="E40" s="42"/>
      <c r="F40" s="43"/>
      <c r="G40" s="42"/>
      <c r="H40" s="4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4"/>
      <c r="V40" s="43"/>
      <c r="W40" s="43"/>
      <c r="X40" s="43"/>
      <c r="Y40" s="43"/>
    </row>
    <row r="41" spans="1:25" x14ac:dyDescent="0.25">
      <c r="A41" s="40" t="s">
        <v>92</v>
      </c>
      <c r="B41" s="41" t="s">
        <v>93</v>
      </c>
      <c r="C41" s="42"/>
      <c r="D41" s="43">
        <v>233</v>
      </c>
      <c r="E41" s="42"/>
      <c r="F41" s="43"/>
      <c r="G41" s="42"/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4"/>
      <c r="V41" s="43"/>
      <c r="W41" s="43">
        <v>253</v>
      </c>
      <c r="X41" s="43"/>
      <c r="Y41" s="43">
        <v>63</v>
      </c>
    </row>
    <row r="42" spans="1:25" ht="25.5" x14ac:dyDescent="0.25">
      <c r="A42" s="40" t="s">
        <v>94</v>
      </c>
      <c r="B42" s="41" t="s">
        <v>95</v>
      </c>
      <c r="C42" s="42"/>
      <c r="D42" s="43"/>
      <c r="E42" s="42"/>
      <c r="F42" s="43"/>
      <c r="G42" s="42"/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4"/>
      <c r="V42" s="43"/>
      <c r="W42" s="43"/>
      <c r="X42" s="43"/>
      <c r="Y42" s="43"/>
    </row>
    <row r="43" spans="1:25" x14ac:dyDescent="0.25">
      <c r="A43" s="40" t="s">
        <v>96</v>
      </c>
      <c r="B43" s="41" t="s">
        <v>97</v>
      </c>
      <c r="C43" s="42"/>
      <c r="D43" s="43">
        <v>180</v>
      </c>
      <c r="E43" s="42"/>
      <c r="F43" s="43"/>
      <c r="G43" s="42"/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>
        <v>68</v>
      </c>
      <c r="S43" s="43"/>
      <c r="T43" s="43"/>
      <c r="U43" s="44"/>
      <c r="V43" s="43"/>
      <c r="W43" s="43">
        <v>639</v>
      </c>
      <c r="X43" s="43"/>
      <c r="Y43" s="43">
        <v>724</v>
      </c>
    </row>
    <row r="44" spans="1:25" ht="25.5" x14ac:dyDescent="0.25">
      <c r="A44" s="40" t="s">
        <v>98</v>
      </c>
      <c r="B44" s="41" t="s">
        <v>99</v>
      </c>
      <c r="C44" s="42"/>
      <c r="D44" s="43"/>
      <c r="E44" s="42"/>
      <c r="F44" s="43"/>
      <c r="G44" s="42"/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4"/>
      <c r="V44" s="43"/>
      <c r="W44" s="43">
        <v>1729</v>
      </c>
      <c r="X44" s="43"/>
      <c r="Y44" s="43"/>
    </row>
    <row r="45" spans="1:25" x14ac:dyDescent="0.25">
      <c r="A45" s="40" t="s">
        <v>100</v>
      </c>
      <c r="B45" s="41" t="s">
        <v>101</v>
      </c>
      <c r="C45" s="42"/>
      <c r="D45" s="43"/>
      <c r="E45" s="42"/>
      <c r="F45" s="43">
        <v>133</v>
      </c>
      <c r="G45" s="42"/>
      <c r="H45" s="42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4"/>
      <c r="V45" s="43"/>
      <c r="W45" s="43">
        <v>644</v>
      </c>
      <c r="X45" s="43"/>
      <c r="Y45" s="43"/>
    </row>
    <row r="46" spans="1:25" x14ac:dyDescent="0.25">
      <c r="A46" s="36">
        <v>6</v>
      </c>
      <c r="B46" s="37" t="s">
        <v>102</v>
      </c>
      <c r="C46" s="38">
        <f t="shared" ref="C46:Y46" si="6">C47+C48+C49+C50+C51+C52+C53+C54+C55+C56+C57</f>
        <v>0</v>
      </c>
      <c r="D46" s="38">
        <f t="shared" si="6"/>
        <v>1235</v>
      </c>
      <c r="E46" s="38">
        <f t="shared" si="6"/>
        <v>0</v>
      </c>
      <c r="F46" s="38">
        <f t="shared" si="6"/>
        <v>1858</v>
      </c>
      <c r="G46" s="38">
        <f t="shared" si="6"/>
        <v>0</v>
      </c>
      <c r="H46" s="38">
        <f t="shared" si="6"/>
        <v>0</v>
      </c>
      <c r="I46" s="38">
        <f t="shared" si="6"/>
        <v>0</v>
      </c>
      <c r="J46" s="38">
        <f t="shared" si="6"/>
        <v>0</v>
      </c>
      <c r="K46" s="38">
        <f t="shared" si="6"/>
        <v>0</v>
      </c>
      <c r="L46" s="38">
        <f t="shared" si="6"/>
        <v>0</v>
      </c>
      <c r="M46" s="38">
        <f t="shared" si="6"/>
        <v>0</v>
      </c>
      <c r="N46" s="38">
        <f t="shared" si="6"/>
        <v>0</v>
      </c>
      <c r="O46" s="38">
        <f t="shared" si="6"/>
        <v>0</v>
      </c>
      <c r="P46" s="38">
        <f t="shared" si="6"/>
        <v>0</v>
      </c>
      <c r="Q46" s="38">
        <f t="shared" si="6"/>
        <v>0</v>
      </c>
      <c r="R46" s="38">
        <f t="shared" si="6"/>
        <v>0</v>
      </c>
      <c r="S46" s="38">
        <f t="shared" si="6"/>
        <v>0</v>
      </c>
      <c r="T46" s="38">
        <f t="shared" si="6"/>
        <v>0</v>
      </c>
      <c r="U46" s="39">
        <f t="shared" si="6"/>
        <v>0</v>
      </c>
      <c r="V46" s="38">
        <f t="shared" si="6"/>
        <v>0</v>
      </c>
      <c r="W46" s="38">
        <f t="shared" si="6"/>
        <v>10965</v>
      </c>
      <c r="X46" s="38">
        <f t="shared" si="6"/>
        <v>0</v>
      </c>
      <c r="Y46" s="38">
        <f t="shared" si="6"/>
        <v>562</v>
      </c>
    </row>
    <row r="47" spans="1:25" ht="25.5" x14ac:dyDescent="0.25">
      <c r="A47" s="40" t="s">
        <v>103</v>
      </c>
      <c r="B47" s="41" t="s">
        <v>104</v>
      </c>
      <c r="C47" s="42"/>
      <c r="D47" s="43"/>
      <c r="E47" s="42"/>
      <c r="F47" s="43"/>
      <c r="G47" s="42"/>
      <c r="H47" s="42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4"/>
      <c r="V47" s="43"/>
      <c r="W47" s="103">
        <v>348</v>
      </c>
      <c r="X47" s="43"/>
      <c r="Y47" s="43"/>
    </row>
    <row r="48" spans="1:25" ht="25.5" x14ac:dyDescent="0.25">
      <c r="A48" s="40" t="s">
        <v>105</v>
      </c>
      <c r="B48" s="41" t="s">
        <v>106</v>
      </c>
      <c r="C48" s="42"/>
      <c r="D48" s="43"/>
      <c r="E48" s="42"/>
      <c r="F48" s="43"/>
      <c r="G48" s="42"/>
      <c r="H48" s="42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4"/>
      <c r="V48" s="43"/>
      <c r="W48" s="104"/>
      <c r="X48" s="43"/>
      <c r="Y48" s="43"/>
    </row>
    <row r="49" spans="1:25" x14ac:dyDescent="0.25">
      <c r="A49" s="40" t="s">
        <v>107</v>
      </c>
      <c r="B49" s="41" t="s">
        <v>108</v>
      </c>
      <c r="C49" s="42"/>
      <c r="D49" s="43"/>
      <c r="E49" s="42"/>
      <c r="F49" s="43"/>
      <c r="G49" s="42"/>
      <c r="H49" s="42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4"/>
      <c r="V49" s="43"/>
      <c r="W49" s="43">
        <v>437</v>
      </c>
      <c r="X49" s="43"/>
      <c r="Y49" s="43"/>
    </row>
    <row r="50" spans="1:25" x14ac:dyDescent="0.25">
      <c r="A50" s="40" t="s">
        <v>109</v>
      </c>
      <c r="B50" s="41" t="s">
        <v>110</v>
      </c>
      <c r="C50" s="42"/>
      <c r="D50" s="43"/>
      <c r="E50" s="42"/>
      <c r="F50" s="43"/>
      <c r="G50" s="42"/>
      <c r="H50" s="42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4"/>
      <c r="V50" s="43"/>
      <c r="W50" s="43">
        <v>856</v>
      </c>
      <c r="X50" s="43"/>
      <c r="Y50" s="43"/>
    </row>
    <row r="51" spans="1:25" x14ac:dyDescent="0.25">
      <c r="A51" s="40" t="s">
        <v>111</v>
      </c>
      <c r="B51" s="41" t="s">
        <v>112</v>
      </c>
      <c r="C51" s="42"/>
      <c r="D51" s="43">
        <v>564</v>
      </c>
      <c r="E51" s="42"/>
      <c r="F51" s="43">
        <v>564</v>
      </c>
      <c r="G51" s="42"/>
      <c r="H51" s="42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4"/>
      <c r="V51" s="43"/>
      <c r="W51" s="43">
        <v>2242</v>
      </c>
      <c r="X51" s="43"/>
      <c r="Y51" s="43">
        <v>153</v>
      </c>
    </row>
    <row r="52" spans="1:25" x14ac:dyDescent="0.25">
      <c r="A52" s="40" t="s">
        <v>113</v>
      </c>
      <c r="B52" s="41" t="s">
        <v>114</v>
      </c>
      <c r="C52" s="42"/>
      <c r="D52" s="43">
        <v>427</v>
      </c>
      <c r="E52" s="42"/>
      <c r="F52" s="43">
        <v>720</v>
      </c>
      <c r="G52" s="42"/>
      <c r="H52" s="42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4"/>
      <c r="V52" s="43"/>
      <c r="W52" s="43">
        <v>5442</v>
      </c>
      <c r="X52" s="43"/>
      <c r="Y52" s="43">
        <v>383</v>
      </c>
    </row>
    <row r="53" spans="1:25" ht="25.5" x14ac:dyDescent="0.25">
      <c r="A53" s="40" t="s">
        <v>115</v>
      </c>
      <c r="B53" s="41" t="s">
        <v>116</v>
      </c>
      <c r="C53" s="42"/>
      <c r="D53" s="43"/>
      <c r="E53" s="42"/>
      <c r="F53" s="43"/>
      <c r="G53" s="42"/>
      <c r="H53" s="42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4"/>
      <c r="V53" s="43"/>
      <c r="W53" s="43">
        <v>23</v>
      </c>
      <c r="X53" s="43"/>
      <c r="Y53" s="43"/>
    </row>
    <row r="54" spans="1:25" ht="25.5" x14ac:dyDescent="0.25">
      <c r="A54" s="40" t="s">
        <v>117</v>
      </c>
      <c r="B54" s="41" t="s">
        <v>118</v>
      </c>
      <c r="C54" s="42"/>
      <c r="D54" s="43">
        <v>244</v>
      </c>
      <c r="E54" s="42"/>
      <c r="F54" s="43">
        <v>574</v>
      </c>
      <c r="G54" s="42"/>
      <c r="H54" s="42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4"/>
      <c r="V54" s="43"/>
      <c r="W54" s="43">
        <v>686</v>
      </c>
      <c r="X54" s="43"/>
      <c r="Y54" s="43">
        <v>26</v>
      </c>
    </row>
    <row r="55" spans="1:25" x14ac:dyDescent="0.25">
      <c r="A55" s="40" t="s">
        <v>119</v>
      </c>
      <c r="B55" s="41" t="s">
        <v>120</v>
      </c>
      <c r="C55" s="42"/>
      <c r="D55" s="43"/>
      <c r="E55" s="42"/>
      <c r="F55" s="43"/>
      <c r="G55" s="42"/>
      <c r="H55" s="42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4"/>
      <c r="V55" s="43"/>
      <c r="W55" s="43">
        <v>408</v>
      </c>
      <c r="X55" s="43"/>
      <c r="Y55" s="43"/>
    </row>
    <row r="56" spans="1:25" x14ac:dyDescent="0.25">
      <c r="A56" s="40" t="s">
        <v>121</v>
      </c>
      <c r="B56" s="41" t="s">
        <v>122</v>
      </c>
      <c r="C56" s="42"/>
      <c r="D56" s="43"/>
      <c r="E56" s="42"/>
      <c r="F56" s="43"/>
      <c r="G56" s="42"/>
      <c r="H56" s="42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4"/>
      <c r="V56" s="43"/>
      <c r="W56" s="43">
        <v>77</v>
      </c>
      <c r="X56" s="43"/>
      <c r="Y56" s="43"/>
    </row>
    <row r="57" spans="1:25" x14ac:dyDescent="0.25">
      <c r="A57" s="40" t="s">
        <v>123</v>
      </c>
      <c r="B57" s="41" t="s">
        <v>124</v>
      </c>
      <c r="C57" s="42"/>
      <c r="D57" s="43"/>
      <c r="E57" s="42"/>
      <c r="F57" s="43"/>
      <c r="G57" s="42"/>
      <c r="H57" s="42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4"/>
      <c r="V57" s="43"/>
      <c r="W57" s="43">
        <v>446</v>
      </c>
      <c r="X57" s="43"/>
      <c r="Y57" s="43"/>
    </row>
    <row r="58" spans="1:25" x14ac:dyDescent="0.25">
      <c r="A58" s="36">
        <v>7</v>
      </c>
      <c r="B58" s="37" t="s">
        <v>125</v>
      </c>
      <c r="C58" s="38">
        <f t="shared" ref="C58:Y58" si="7">C59+C60+C61+C62+C63+C64+C65+C66</f>
        <v>0</v>
      </c>
      <c r="D58" s="38">
        <f t="shared" si="7"/>
        <v>0</v>
      </c>
      <c r="E58" s="38">
        <f t="shared" si="7"/>
        <v>0</v>
      </c>
      <c r="F58" s="38">
        <f t="shared" si="7"/>
        <v>0</v>
      </c>
      <c r="G58" s="38">
        <f t="shared" si="7"/>
        <v>0</v>
      </c>
      <c r="H58" s="38">
        <f t="shared" si="7"/>
        <v>0</v>
      </c>
      <c r="I58" s="38">
        <f t="shared" si="7"/>
        <v>0</v>
      </c>
      <c r="J58" s="38">
        <f t="shared" si="7"/>
        <v>0</v>
      </c>
      <c r="K58" s="38">
        <f t="shared" si="7"/>
        <v>0</v>
      </c>
      <c r="L58" s="38">
        <f t="shared" si="7"/>
        <v>0</v>
      </c>
      <c r="M58" s="38">
        <f t="shared" si="7"/>
        <v>0</v>
      </c>
      <c r="N58" s="38">
        <f t="shared" si="7"/>
        <v>0</v>
      </c>
      <c r="O58" s="38">
        <f t="shared" si="7"/>
        <v>0</v>
      </c>
      <c r="P58" s="38">
        <f t="shared" si="7"/>
        <v>0</v>
      </c>
      <c r="Q58" s="38">
        <f t="shared" si="7"/>
        <v>0</v>
      </c>
      <c r="R58" s="38">
        <f t="shared" si="7"/>
        <v>0</v>
      </c>
      <c r="S58" s="38">
        <f t="shared" si="7"/>
        <v>0</v>
      </c>
      <c r="T58" s="38">
        <f t="shared" si="7"/>
        <v>0</v>
      </c>
      <c r="U58" s="39">
        <f t="shared" si="7"/>
        <v>0</v>
      </c>
      <c r="V58" s="38">
        <f t="shared" si="7"/>
        <v>0</v>
      </c>
      <c r="W58" s="38">
        <f t="shared" si="7"/>
        <v>1462</v>
      </c>
      <c r="X58" s="38">
        <f t="shared" si="7"/>
        <v>0</v>
      </c>
      <c r="Y58" s="38">
        <f t="shared" si="7"/>
        <v>0</v>
      </c>
    </row>
    <row r="59" spans="1:25" ht="25.5" x14ac:dyDescent="0.25">
      <c r="A59" s="40" t="s">
        <v>126</v>
      </c>
      <c r="B59" s="41" t="s">
        <v>127</v>
      </c>
      <c r="C59" s="42"/>
      <c r="D59" s="43"/>
      <c r="E59" s="42"/>
      <c r="F59" s="43"/>
      <c r="G59" s="42"/>
      <c r="H59" s="42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4"/>
      <c r="V59" s="43"/>
      <c r="W59" s="103"/>
      <c r="X59" s="43"/>
      <c r="Y59" s="43"/>
    </row>
    <row r="60" spans="1:25" ht="24.75" customHeight="1" x14ac:dyDescent="0.25">
      <c r="A60" s="40" t="s">
        <v>128</v>
      </c>
      <c r="B60" s="41" t="s">
        <v>129</v>
      </c>
      <c r="C60" s="42"/>
      <c r="D60" s="43"/>
      <c r="E60" s="42"/>
      <c r="F60" s="43"/>
      <c r="G60" s="42"/>
      <c r="H60" s="42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4"/>
      <c r="V60" s="43"/>
      <c r="W60" s="104"/>
      <c r="X60" s="43"/>
      <c r="Y60" s="43"/>
    </row>
    <row r="61" spans="1:25" x14ac:dyDescent="0.25">
      <c r="A61" s="40" t="s">
        <v>130</v>
      </c>
      <c r="B61" s="41" t="s">
        <v>131</v>
      </c>
      <c r="C61" s="42"/>
      <c r="D61" s="43"/>
      <c r="E61" s="42"/>
      <c r="F61" s="43"/>
      <c r="G61" s="42"/>
      <c r="H61" s="42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4"/>
      <c r="V61" s="43"/>
      <c r="W61" s="103">
        <v>1201</v>
      </c>
      <c r="X61" s="43"/>
      <c r="Y61" s="43"/>
    </row>
    <row r="62" spans="1:25" x14ac:dyDescent="0.25">
      <c r="A62" s="40" t="s">
        <v>132</v>
      </c>
      <c r="B62" s="41" t="s">
        <v>133</v>
      </c>
      <c r="C62" s="42"/>
      <c r="D62" s="43"/>
      <c r="E62" s="42"/>
      <c r="F62" s="43"/>
      <c r="G62" s="42"/>
      <c r="H62" s="42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4"/>
      <c r="V62" s="43"/>
      <c r="W62" s="104"/>
      <c r="X62" s="43"/>
      <c r="Y62" s="43"/>
    </row>
    <row r="63" spans="1:25" x14ac:dyDescent="0.25">
      <c r="A63" s="40" t="s">
        <v>476</v>
      </c>
      <c r="B63" s="41" t="s">
        <v>135</v>
      </c>
      <c r="C63" s="42"/>
      <c r="D63" s="43"/>
      <c r="E63" s="42"/>
      <c r="F63" s="43"/>
      <c r="G63" s="42"/>
      <c r="H63" s="42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4"/>
      <c r="V63" s="43"/>
      <c r="W63" s="43">
        <v>85</v>
      </c>
      <c r="X63" s="43"/>
      <c r="Y63" s="43"/>
    </row>
    <row r="64" spans="1:25" x14ac:dyDescent="0.25">
      <c r="A64" s="40" t="s">
        <v>136</v>
      </c>
      <c r="B64" s="41" t="s">
        <v>137</v>
      </c>
      <c r="C64" s="42"/>
      <c r="D64" s="43"/>
      <c r="E64" s="42"/>
      <c r="F64" s="43"/>
      <c r="G64" s="42"/>
      <c r="H64" s="42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4"/>
      <c r="V64" s="43"/>
      <c r="W64" s="43">
        <v>84</v>
      </c>
      <c r="X64" s="43"/>
      <c r="Y64" s="43"/>
    </row>
    <row r="65" spans="1:25" x14ac:dyDescent="0.25">
      <c r="A65" s="40" t="s">
        <v>138</v>
      </c>
      <c r="B65" s="41" t="s">
        <v>139</v>
      </c>
      <c r="C65" s="42"/>
      <c r="D65" s="43"/>
      <c r="E65" s="42"/>
      <c r="F65" s="43"/>
      <c r="G65" s="42"/>
      <c r="H65" s="42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4"/>
      <c r="V65" s="43"/>
      <c r="W65" s="43">
        <v>92</v>
      </c>
      <c r="X65" s="43"/>
      <c r="Y65" s="43"/>
    </row>
    <row r="66" spans="1:25" x14ac:dyDescent="0.25">
      <c r="A66" s="40" t="s">
        <v>140</v>
      </c>
      <c r="B66" s="41" t="s">
        <v>141</v>
      </c>
      <c r="C66" s="42"/>
      <c r="D66" s="43"/>
      <c r="E66" s="42"/>
      <c r="F66" s="43"/>
      <c r="G66" s="42"/>
      <c r="H66" s="42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4"/>
      <c r="V66" s="43"/>
      <c r="W66" s="43"/>
      <c r="X66" s="43"/>
      <c r="Y66" s="43"/>
    </row>
    <row r="67" spans="1:25" x14ac:dyDescent="0.25">
      <c r="A67" s="36">
        <v>8</v>
      </c>
      <c r="B67" s="37" t="s">
        <v>142</v>
      </c>
      <c r="C67" s="38">
        <f t="shared" ref="C67:Y67" si="8">C68+C69+C70+C71+C72+C73</f>
        <v>0</v>
      </c>
      <c r="D67" s="38">
        <f t="shared" si="8"/>
        <v>0</v>
      </c>
      <c r="E67" s="38">
        <f t="shared" si="8"/>
        <v>0</v>
      </c>
      <c r="F67" s="38">
        <f t="shared" si="8"/>
        <v>0</v>
      </c>
      <c r="G67" s="38">
        <f t="shared" si="8"/>
        <v>0</v>
      </c>
      <c r="H67" s="38">
        <f t="shared" si="8"/>
        <v>0</v>
      </c>
      <c r="I67" s="38">
        <f t="shared" si="8"/>
        <v>0</v>
      </c>
      <c r="J67" s="38">
        <f t="shared" si="8"/>
        <v>0</v>
      </c>
      <c r="K67" s="38">
        <f t="shared" si="8"/>
        <v>0</v>
      </c>
      <c r="L67" s="38">
        <f t="shared" si="8"/>
        <v>0</v>
      </c>
      <c r="M67" s="38">
        <f t="shared" si="8"/>
        <v>0</v>
      </c>
      <c r="N67" s="38">
        <f t="shared" si="8"/>
        <v>0</v>
      </c>
      <c r="O67" s="38">
        <f t="shared" si="8"/>
        <v>0</v>
      </c>
      <c r="P67" s="38">
        <f t="shared" si="8"/>
        <v>0</v>
      </c>
      <c r="Q67" s="38">
        <f t="shared" si="8"/>
        <v>0</v>
      </c>
      <c r="R67" s="38">
        <f t="shared" si="8"/>
        <v>0</v>
      </c>
      <c r="S67" s="38">
        <f t="shared" si="8"/>
        <v>0</v>
      </c>
      <c r="T67" s="38">
        <f t="shared" si="8"/>
        <v>0</v>
      </c>
      <c r="U67" s="39">
        <f t="shared" si="8"/>
        <v>0</v>
      </c>
      <c r="V67" s="38">
        <f t="shared" si="8"/>
        <v>0</v>
      </c>
      <c r="W67" s="38">
        <f t="shared" si="8"/>
        <v>41988</v>
      </c>
      <c r="X67" s="38">
        <f t="shared" si="8"/>
        <v>0</v>
      </c>
      <c r="Y67" s="38">
        <f t="shared" si="8"/>
        <v>388</v>
      </c>
    </row>
    <row r="68" spans="1:25" x14ac:dyDescent="0.25">
      <c r="A68" s="40" t="s">
        <v>143</v>
      </c>
      <c r="B68" s="41" t="s">
        <v>87</v>
      </c>
      <c r="C68" s="42"/>
      <c r="D68" s="43"/>
      <c r="E68" s="42"/>
      <c r="F68" s="43"/>
      <c r="G68" s="42"/>
      <c r="H68" s="42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4"/>
      <c r="V68" s="43"/>
      <c r="W68" s="43">
        <v>1722</v>
      </c>
      <c r="X68" s="43"/>
      <c r="Y68" s="43"/>
    </row>
    <row r="69" spans="1:25" x14ac:dyDescent="0.25">
      <c r="A69" s="40" t="s">
        <v>144</v>
      </c>
      <c r="B69" s="41" t="s">
        <v>145</v>
      </c>
      <c r="C69" s="42"/>
      <c r="D69" s="43"/>
      <c r="E69" s="42"/>
      <c r="F69" s="43"/>
      <c r="G69" s="42"/>
      <c r="H69" s="42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4"/>
      <c r="V69" s="43"/>
      <c r="W69" s="43">
        <v>1926</v>
      </c>
      <c r="X69" s="43"/>
      <c r="Y69" s="43">
        <v>388</v>
      </c>
    </row>
    <row r="70" spans="1:25" x14ac:dyDescent="0.25">
      <c r="A70" s="40" t="s">
        <v>146</v>
      </c>
      <c r="B70" s="41" t="s">
        <v>147</v>
      </c>
      <c r="C70" s="42"/>
      <c r="D70" s="43"/>
      <c r="E70" s="42"/>
      <c r="F70" s="43"/>
      <c r="G70" s="42"/>
      <c r="H70" s="42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4"/>
      <c r="V70" s="43"/>
      <c r="W70" s="43">
        <v>6571</v>
      </c>
      <c r="X70" s="43"/>
      <c r="Y70" s="43"/>
    </row>
    <row r="71" spans="1:25" x14ac:dyDescent="0.25">
      <c r="A71" s="40" t="s">
        <v>148</v>
      </c>
      <c r="B71" s="41" t="s">
        <v>149</v>
      </c>
      <c r="C71" s="42"/>
      <c r="D71" s="43"/>
      <c r="E71" s="42"/>
      <c r="F71" s="43"/>
      <c r="G71" s="42"/>
      <c r="H71" s="42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4"/>
      <c r="V71" s="43"/>
      <c r="W71" s="103">
        <v>30127</v>
      </c>
      <c r="X71" s="43"/>
      <c r="Y71" s="43"/>
    </row>
    <row r="72" spans="1:25" x14ac:dyDescent="0.25">
      <c r="A72" s="40" t="s">
        <v>150</v>
      </c>
      <c r="B72" s="41" t="s">
        <v>151</v>
      </c>
      <c r="C72" s="42"/>
      <c r="D72" s="43"/>
      <c r="E72" s="42"/>
      <c r="F72" s="43"/>
      <c r="G72" s="42"/>
      <c r="H72" s="42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4"/>
      <c r="V72" s="43"/>
      <c r="W72" s="104"/>
      <c r="X72" s="43"/>
      <c r="Y72" s="43"/>
    </row>
    <row r="73" spans="1:25" x14ac:dyDescent="0.25">
      <c r="A73" s="40" t="s">
        <v>152</v>
      </c>
      <c r="B73" s="41" t="s">
        <v>153</v>
      </c>
      <c r="C73" s="42"/>
      <c r="D73" s="43"/>
      <c r="E73" s="42"/>
      <c r="F73" s="43"/>
      <c r="G73" s="42"/>
      <c r="H73" s="42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4"/>
      <c r="V73" s="43"/>
      <c r="W73" s="43">
        <v>1642</v>
      </c>
      <c r="X73" s="43"/>
      <c r="Y73" s="43"/>
    </row>
    <row r="74" spans="1:25" x14ac:dyDescent="0.25">
      <c r="A74" s="36">
        <v>9</v>
      </c>
      <c r="B74" s="37" t="s">
        <v>154</v>
      </c>
      <c r="C74" s="38">
        <f t="shared" ref="C74:Y74" si="9">C75+C76+C77+C78+C79+C80+C81+C82+C83+C84+C85</f>
        <v>0</v>
      </c>
      <c r="D74" s="38">
        <f t="shared" si="9"/>
        <v>997</v>
      </c>
      <c r="E74" s="38">
        <f t="shared" si="9"/>
        <v>0</v>
      </c>
      <c r="F74" s="38">
        <f t="shared" si="9"/>
        <v>295</v>
      </c>
      <c r="G74" s="38">
        <f t="shared" si="9"/>
        <v>0</v>
      </c>
      <c r="H74" s="38">
        <f t="shared" si="9"/>
        <v>78</v>
      </c>
      <c r="I74" s="38">
        <f t="shared" si="9"/>
        <v>78</v>
      </c>
      <c r="J74" s="38">
        <f t="shared" si="9"/>
        <v>0</v>
      </c>
      <c r="K74" s="38">
        <f t="shared" si="9"/>
        <v>0</v>
      </c>
      <c r="L74" s="38">
        <f t="shared" si="9"/>
        <v>59</v>
      </c>
      <c r="M74" s="38">
        <f t="shared" si="9"/>
        <v>0</v>
      </c>
      <c r="N74" s="38">
        <f t="shared" si="9"/>
        <v>0</v>
      </c>
      <c r="O74" s="38">
        <f t="shared" si="9"/>
        <v>0</v>
      </c>
      <c r="P74" s="38">
        <f t="shared" si="9"/>
        <v>256</v>
      </c>
      <c r="Q74" s="38">
        <f t="shared" si="9"/>
        <v>0</v>
      </c>
      <c r="R74" s="38">
        <f t="shared" si="9"/>
        <v>235</v>
      </c>
      <c r="S74" s="38">
        <f t="shared" si="9"/>
        <v>354</v>
      </c>
      <c r="T74" s="38">
        <f t="shared" si="9"/>
        <v>0</v>
      </c>
      <c r="U74" s="39">
        <f t="shared" si="9"/>
        <v>0</v>
      </c>
      <c r="V74" s="38">
        <f t="shared" si="9"/>
        <v>630</v>
      </c>
      <c r="W74" s="38">
        <f t="shared" si="9"/>
        <v>3882</v>
      </c>
      <c r="X74" s="38">
        <f t="shared" si="9"/>
        <v>0</v>
      </c>
      <c r="Y74" s="38">
        <f t="shared" si="9"/>
        <v>6597</v>
      </c>
    </row>
    <row r="75" spans="1:25" ht="25.5" x14ac:dyDescent="0.25">
      <c r="A75" s="40" t="s">
        <v>155</v>
      </c>
      <c r="B75" s="41" t="s">
        <v>129</v>
      </c>
      <c r="C75" s="42"/>
      <c r="D75" s="43"/>
      <c r="E75" s="42"/>
      <c r="F75" s="43"/>
      <c r="G75" s="42"/>
      <c r="H75" s="42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4"/>
      <c r="V75" s="43"/>
      <c r="W75" s="43">
        <v>700</v>
      </c>
      <c r="X75" s="43"/>
      <c r="Y75" s="43"/>
    </row>
    <row r="76" spans="1:25" x14ac:dyDescent="0.25">
      <c r="A76" s="40" t="s">
        <v>156</v>
      </c>
      <c r="B76" s="41" t="s">
        <v>157</v>
      </c>
      <c r="C76" s="42"/>
      <c r="D76" s="43">
        <v>71</v>
      </c>
      <c r="E76" s="42"/>
      <c r="F76" s="43"/>
      <c r="G76" s="42"/>
      <c r="H76" s="42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4"/>
      <c r="V76" s="43"/>
      <c r="W76" s="43">
        <v>276</v>
      </c>
      <c r="X76" s="43"/>
      <c r="Y76" s="43"/>
    </row>
    <row r="77" spans="1:25" x14ac:dyDescent="0.25">
      <c r="A77" s="40" t="s">
        <v>158</v>
      </c>
      <c r="B77" s="41" t="s">
        <v>91</v>
      </c>
      <c r="C77" s="42"/>
      <c r="D77" s="43"/>
      <c r="E77" s="42"/>
      <c r="F77" s="43"/>
      <c r="G77" s="42"/>
      <c r="H77" s="42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4"/>
      <c r="V77" s="43"/>
      <c r="W77" s="43"/>
      <c r="X77" s="43"/>
      <c r="Y77" s="43"/>
    </row>
    <row r="78" spans="1:25" x14ac:dyDescent="0.25">
      <c r="A78" s="40" t="s">
        <v>159</v>
      </c>
      <c r="B78" s="41" t="s">
        <v>160</v>
      </c>
      <c r="C78" s="42"/>
      <c r="D78" s="103">
        <v>480</v>
      </c>
      <c r="E78" s="42"/>
      <c r="F78" s="43"/>
      <c r="G78" s="42"/>
      <c r="H78" s="42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4"/>
      <c r="V78" s="43"/>
      <c r="W78" s="103">
        <v>1223</v>
      </c>
      <c r="X78" s="43"/>
      <c r="Y78" s="103">
        <v>6000</v>
      </c>
    </row>
    <row r="79" spans="1:25" x14ac:dyDescent="0.25">
      <c r="A79" s="40" t="s">
        <v>161</v>
      </c>
      <c r="B79" s="41" t="s">
        <v>162</v>
      </c>
      <c r="C79" s="42"/>
      <c r="D79" s="105"/>
      <c r="E79" s="42"/>
      <c r="F79" s="43"/>
      <c r="G79" s="42"/>
      <c r="H79" s="42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4"/>
      <c r="V79" s="43"/>
      <c r="W79" s="105"/>
      <c r="X79" s="43"/>
      <c r="Y79" s="105"/>
    </row>
    <row r="80" spans="1:25" x14ac:dyDescent="0.25">
      <c r="A80" s="40" t="s">
        <v>163</v>
      </c>
      <c r="B80" s="41" t="s">
        <v>164</v>
      </c>
      <c r="C80" s="42"/>
      <c r="D80" s="105"/>
      <c r="E80" s="42"/>
      <c r="F80" s="43"/>
      <c r="G80" s="42"/>
      <c r="H80" s="42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4"/>
      <c r="V80" s="43"/>
      <c r="W80" s="105"/>
      <c r="X80" s="43"/>
      <c r="Y80" s="105"/>
    </row>
    <row r="81" spans="1:25" x14ac:dyDescent="0.25">
      <c r="A81" s="40" t="s">
        <v>165</v>
      </c>
      <c r="B81" s="41" t="s">
        <v>166</v>
      </c>
      <c r="C81" s="42"/>
      <c r="D81" s="104"/>
      <c r="E81" s="42"/>
      <c r="F81" s="43"/>
      <c r="G81" s="42"/>
      <c r="H81" s="42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4"/>
      <c r="V81" s="43"/>
      <c r="W81" s="104"/>
      <c r="X81" s="43"/>
      <c r="Y81" s="104"/>
    </row>
    <row r="82" spans="1:25" x14ac:dyDescent="0.25">
      <c r="A82" s="40" t="s">
        <v>167</v>
      </c>
      <c r="B82" s="41" t="s">
        <v>168</v>
      </c>
      <c r="C82" s="42"/>
      <c r="D82" s="43">
        <v>137</v>
      </c>
      <c r="E82" s="42"/>
      <c r="F82" s="43">
        <v>295</v>
      </c>
      <c r="G82" s="42"/>
      <c r="H82" s="42">
        <v>78</v>
      </c>
      <c r="I82" s="43">
        <v>78</v>
      </c>
      <c r="J82" s="43"/>
      <c r="K82" s="43"/>
      <c r="L82" s="43">
        <v>59</v>
      </c>
      <c r="M82" s="43"/>
      <c r="N82" s="43"/>
      <c r="O82" s="43"/>
      <c r="P82" s="43">
        <v>256</v>
      </c>
      <c r="Q82" s="43"/>
      <c r="R82" s="43">
        <v>177</v>
      </c>
      <c r="S82" s="43">
        <v>354</v>
      </c>
      <c r="T82" s="43"/>
      <c r="U82" s="44"/>
      <c r="V82" s="43">
        <v>630</v>
      </c>
      <c r="W82" s="43">
        <v>155</v>
      </c>
      <c r="X82" s="43"/>
      <c r="Y82" s="43"/>
    </row>
    <row r="83" spans="1:25" x14ac:dyDescent="0.25">
      <c r="A83" s="40" t="s">
        <v>169</v>
      </c>
      <c r="B83" s="41" t="s">
        <v>170</v>
      </c>
      <c r="C83" s="42"/>
      <c r="D83" s="43"/>
      <c r="E83" s="42"/>
      <c r="F83" s="43"/>
      <c r="G83" s="42"/>
      <c r="H83" s="42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4"/>
      <c r="V83" s="43"/>
      <c r="W83" s="43">
        <v>880</v>
      </c>
      <c r="X83" s="43"/>
      <c r="Y83" s="43"/>
    </row>
    <row r="84" spans="1:25" x14ac:dyDescent="0.25">
      <c r="A84" s="40" t="s">
        <v>171</v>
      </c>
      <c r="B84" s="41" t="s">
        <v>172</v>
      </c>
      <c r="C84" s="42"/>
      <c r="D84" s="43">
        <v>309</v>
      </c>
      <c r="E84" s="42"/>
      <c r="F84" s="43"/>
      <c r="G84" s="42"/>
      <c r="H84" s="42"/>
      <c r="I84" s="43"/>
      <c r="J84" s="43"/>
      <c r="K84" s="43"/>
      <c r="L84" s="43"/>
      <c r="M84" s="43"/>
      <c r="N84" s="43"/>
      <c r="O84" s="43"/>
      <c r="P84" s="43"/>
      <c r="Q84" s="43"/>
      <c r="R84" s="43">
        <v>58</v>
      </c>
      <c r="S84" s="43"/>
      <c r="T84" s="43"/>
      <c r="U84" s="44"/>
      <c r="V84" s="43"/>
      <c r="W84" s="43">
        <v>648</v>
      </c>
      <c r="X84" s="43"/>
      <c r="Y84" s="43">
        <v>597</v>
      </c>
    </row>
    <row r="85" spans="1:25" x14ac:dyDescent="0.25">
      <c r="A85" s="40" t="s">
        <v>173</v>
      </c>
      <c r="B85" s="41" t="s">
        <v>174</v>
      </c>
      <c r="C85" s="42"/>
      <c r="D85" s="43"/>
      <c r="E85" s="42"/>
      <c r="F85" s="43"/>
      <c r="G85" s="42"/>
      <c r="H85" s="42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4"/>
      <c r="V85" s="43"/>
      <c r="W85" s="43"/>
      <c r="X85" s="43"/>
      <c r="Y85" s="43"/>
    </row>
    <row r="86" spans="1:25" x14ac:dyDescent="0.25">
      <c r="A86" s="36">
        <v>10</v>
      </c>
      <c r="B86" s="37" t="s">
        <v>175</v>
      </c>
      <c r="C86" s="38">
        <f t="shared" ref="C86:Y86" si="10">C87+C88+C89+C90+C91+C92+C93+C94+C95+C96+C97+C98+C99+C100+C101+C102</f>
        <v>23</v>
      </c>
      <c r="D86" s="38">
        <f t="shared" si="10"/>
        <v>196</v>
      </c>
      <c r="E86" s="38">
        <f t="shared" si="10"/>
        <v>0</v>
      </c>
      <c r="F86" s="38">
        <f t="shared" si="10"/>
        <v>51</v>
      </c>
      <c r="G86" s="38">
        <f t="shared" si="10"/>
        <v>0</v>
      </c>
      <c r="H86" s="38">
        <f t="shared" si="10"/>
        <v>17</v>
      </c>
      <c r="I86" s="38">
        <f t="shared" si="10"/>
        <v>26</v>
      </c>
      <c r="J86" s="38">
        <f t="shared" si="10"/>
        <v>0</v>
      </c>
      <c r="K86" s="38">
        <f t="shared" si="10"/>
        <v>0</v>
      </c>
      <c r="L86" s="38">
        <f t="shared" si="10"/>
        <v>8</v>
      </c>
      <c r="M86" s="38">
        <f t="shared" si="10"/>
        <v>0</v>
      </c>
      <c r="N86" s="38">
        <f t="shared" si="10"/>
        <v>0</v>
      </c>
      <c r="O86" s="38">
        <f t="shared" si="10"/>
        <v>0</v>
      </c>
      <c r="P86" s="38">
        <f t="shared" si="10"/>
        <v>55</v>
      </c>
      <c r="Q86" s="38">
        <f t="shared" si="10"/>
        <v>0</v>
      </c>
      <c r="R86" s="38">
        <f t="shared" si="10"/>
        <v>51</v>
      </c>
      <c r="S86" s="38">
        <f t="shared" si="10"/>
        <v>60</v>
      </c>
      <c r="T86" s="38">
        <f t="shared" si="10"/>
        <v>0</v>
      </c>
      <c r="U86" s="39">
        <f t="shared" si="10"/>
        <v>0</v>
      </c>
      <c r="V86" s="38">
        <f t="shared" si="10"/>
        <v>37</v>
      </c>
      <c r="W86" s="38">
        <f t="shared" si="10"/>
        <v>2778</v>
      </c>
      <c r="X86" s="38">
        <f t="shared" si="10"/>
        <v>0</v>
      </c>
      <c r="Y86" s="38">
        <f t="shared" si="10"/>
        <v>0</v>
      </c>
    </row>
    <row r="87" spans="1:25" ht="25.5" x14ac:dyDescent="0.25">
      <c r="A87" s="40" t="s">
        <v>176</v>
      </c>
      <c r="B87" s="41" t="s">
        <v>106</v>
      </c>
      <c r="C87" s="42"/>
      <c r="D87" s="43"/>
      <c r="E87" s="42"/>
      <c r="F87" s="43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4"/>
      <c r="V87" s="43"/>
      <c r="W87" s="103">
        <v>127</v>
      </c>
      <c r="X87" s="43"/>
      <c r="Y87" s="43"/>
    </row>
    <row r="88" spans="1:25" ht="25.5" x14ac:dyDescent="0.25">
      <c r="A88" s="40" t="s">
        <v>177</v>
      </c>
      <c r="B88" s="41" t="s">
        <v>178</v>
      </c>
      <c r="C88" s="42"/>
      <c r="D88" s="43"/>
      <c r="E88" s="42"/>
      <c r="F88" s="43"/>
      <c r="G88" s="42"/>
      <c r="H88" s="42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4"/>
      <c r="V88" s="43"/>
      <c r="W88" s="105"/>
      <c r="X88" s="43"/>
      <c r="Y88" s="43"/>
    </row>
    <row r="89" spans="1:25" ht="25.5" x14ac:dyDescent="0.25">
      <c r="A89" s="40" t="s">
        <v>179</v>
      </c>
      <c r="B89" s="41" t="s">
        <v>180</v>
      </c>
      <c r="C89" s="42"/>
      <c r="D89" s="43"/>
      <c r="E89" s="42"/>
      <c r="F89" s="43"/>
      <c r="G89" s="42"/>
      <c r="H89" s="42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4"/>
      <c r="V89" s="43"/>
      <c r="W89" s="105"/>
      <c r="X89" s="43"/>
      <c r="Y89" s="43"/>
    </row>
    <row r="90" spans="1:25" ht="25.5" x14ac:dyDescent="0.25">
      <c r="A90" s="40" t="s">
        <v>181</v>
      </c>
      <c r="B90" s="41" t="s">
        <v>129</v>
      </c>
      <c r="C90" s="42"/>
      <c r="D90" s="43"/>
      <c r="E90" s="42"/>
      <c r="F90" s="43"/>
      <c r="G90" s="42"/>
      <c r="H90" s="42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4"/>
      <c r="V90" s="43"/>
      <c r="W90" s="105"/>
      <c r="X90" s="43"/>
      <c r="Y90" s="43"/>
    </row>
    <row r="91" spans="1:25" ht="25.5" x14ac:dyDescent="0.25">
      <c r="A91" s="40" t="s">
        <v>182</v>
      </c>
      <c r="B91" s="41" t="s">
        <v>183</v>
      </c>
      <c r="C91" s="42"/>
      <c r="D91" s="43"/>
      <c r="E91" s="42"/>
      <c r="F91" s="43"/>
      <c r="G91" s="42"/>
      <c r="H91" s="42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4"/>
      <c r="V91" s="43"/>
      <c r="W91" s="104"/>
      <c r="X91" s="43"/>
      <c r="Y91" s="43"/>
    </row>
    <row r="92" spans="1:25" x14ac:dyDescent="0.25">
      <c r="A92" s="40" t="s">
        <v>184</v>
      </c>
      <c r="B92" s="41" t="s">
        <v>185</v>
      </c>
      <c r="C92" s="42"/>
      <c r="D92" s="43">
        <v>150</v>
      </c>
      <c r="E92" s="42"/>
      <c r="F92" s="43"/>
      <c r="G92" s="42"/>
      <c r="H92" s="42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4"/>
      <c r="V92" s="43"/>
      <c r="W92" s="43">
        <v>56</v>
      </c>
      <c r="X92" s="43"/>
      <c r="Y92" s="43"/>
    </row>
    <row r="93" spans="1:25" x14ac:dyDescent="0.25">
      <c r="A93" s="40" t="s">
        <v>477</v>
      </c>
      <c r="B93" s="41" t="s">
        <v>187</v>
      </c>
      <c r="C93" s="42">
        <v>23</v>
      </c>
      <c r="D93" s="43">
        <v>46</v>
      </c>
      <c r="E93" s="42"/>
      <c r="F93" s="43">
        <v>37</v>
      </c>
      <c r="G93" s="42"/>
      <c r="H93" s="42">
        <v>17</v>
      </c>
      <c r="I93" s="43">
        <v>26</v>
      </c>
      <c r="J93" s="43"/>
      <c r="K93" s="43"/>
      <c r="L93" s="43">
        <v>8</v>
      </c>
      <c r="M93" s="43"/>
      <c r="N93" s="43"/>
      <c r="O93" s="43"/>
      <c r="P93" s="43">
        <v>55</v>
      </c>
      <c r="Q93" s="43"/>
      <c r="R93" s="43">
        <v>51</v>
      </c>
      <c r="S93" s="43">
        <v>60</v>
      </c>
      <c r="T93" s="43"/>
      <c r="U93" s="44"/>
      <c r="V93" s="43">
        <v>37</v>
      </c>
      <c r="W93" s="43">
        <v>80</v>
      </c>
      <c r="X93" s="43"/>
      <c r="Y93" s="43"/>
    </row>
    <row r="94" spans="1:25" x14ac:dyDescent="0.25">
      <c r="A94" s="40" t="s">
        <v>478</v>
      </c>
      <c r="B94" s="41" t="s">
        <v>189</v>
      </c>
      <c r="C94" s="42"/>
      <c r="D94" s="43"/>
      <c r="E94" s="42"/>
      <c r="F94" s="43"/>
      <c r="G94" s="42"/>
      <c r="H94" s="42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4"/>
      <c r="V94" s="43"/>
      <c r="W94" s="43">
        <v>949</v>
      </c>
      <c r="X94" s="43"/>
      <c r="Y94" s="43"/>
    </row>
    <row r="95" spans="1:25" ht="25.5" x14ac:dyDescent="0.25">
      <c r="A95" s="40" t="s">
        <v>479</v>
      </c>
      <c r="B95" s="41" t="s">
        <v>191</v>
      </c>
      <c r="C95" s="42"/>
      <c r="D95" s="43"/>
      <c r="E95" s="42"/>
      <c r="F95" s="43"/>
      <c r="G95" s="42"/>
      <c r="H95" s="42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4"/>
      <c r="V95" s="43"/>
      <c r="W95" s="43"/>
      <c r="X95" s="43"/>
      <c r="Y95" s="43"/>
    </row>
    <row r="96" spans="1:25" x14ac:dyDescent="0.25">
      <c r="A96" s="48" t="s">
        <v>192</v>
      </c>
      <c r="B96" s="41" t="s">
        <v>193</v>
      </c>
      <c r="C96" s="42"/>
      <c r="D96" s="103"/>
      <c r="E96" s="42"/>
      <c r="F96" s="43"/>
      <c r="G96" s="42"/>
      <c r="H96" s="42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4"/>
      <c r="V96" s="43"/>
      <c r="W96" s="103">
        <v>836</v>
      </c>
      <c r="X96" s="43"/>
      <c r="Y96" s="43"/>
    </row>
    <row r="97" spans="1:25" ht="25.5" x14ac:dyDescent="0.25">
      <c r="A97" s="48" t="s">
        <v>194</v>
      </c>
      <c r="B97" s="41" t="s">
        <v>195</v>
      </c>
      <c r="C97" s="42"/>
      <c r="D97" s="104"/>
      <c r="E97" s="42"/>
      <c r="F97" s="43"/>
      <c r="G97" s="42"/>
      <c r="H97" s="42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4"/>
      <c r="V97" s="43"/>
      <c r="W97" s="104"/>
      <c r="X97" s="43"/>
      <c r="Y97" s="43"/>
    </row>
    <row r="98" spans="1:25" ht="25.5" x14ac:dyDescent="0.25">
      <c r="A98" s="40" t="s">
        <v>196</v>
      </c>
      <c r="B98" s="41" t="s">
        <v>197</v>
      </c>
      <c r="C98" s="42"/>
      <c r="D98" s="43"/>
      <c r="E98" s="42"/>
      <c r="F98" s="43"/>
      <c r="G98" s="42"/>
      <c r="H98" s="42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4"/>
      <c r="V98" s="43"/>
      <c r="W98" s="43"/>
      <c r="X98" s="43"/>
      <c r="Y98" s="43"/>
    </row>
    <row r="99" spans="1:25" ht="25.5" x14ac:dyDescent="0.25">
      <c r="A99" s="40" t="s">
        <v>198</v>
      </c>
      <c r="B99" s="41" t="s">
        <v>199</v>
      </c>
      <c r="C99" s="42"/>
      <c r="D99" s="43"/>
      <c r="E99" s="42"/>
      <c r="F99" s="43"/>
      <c r="G99" s="42"/>
      <c r="H99" s="42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4"/>
      <c r="V99" s="43"/>
      <c r="W99" s="43"/>
      <c r="X99" s="43"/>
      <c r="Y99" s="43"/>
    </row>
    <row r="100" spans="1:25" x14ac:dyDescent="0.25">
      <c r="A100" s="40" t="s">
        <v>200</v>
      </c>
      <c r="B100" s="41" t="s">
        <v>201</v>
      </c>
      <c r="C100" s="42"/>
      <c r="D100" s="43"/>
      <c r="E100" s="42"/>
      <c r="F100" s="43"/>
      <c r="G100" s="42"/>
      <c r="H100" s="42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4"/>
      <c r="V100" s="43"/>
      <c r="W100" s="43">
        <v>708</v>
      </c>
      <c r="X100" s="43"/>
      <c r="Y100" s="43"/>
    </row>
    <row r="101" spans="1:25" x14ac:dyDescent="0.25">
      <c r="A101" s="40" t="s">
        <v>202</v>
      </c>
      <c r="B101" s="41" t="s">
        <v>203</v>
      </c>
      <c r="C101" s="42"/>
      <c r="D101" s="43"/>
      <c r="E101" s="42"/>
      <c r="F101" s="43"/>
      <c r="G101" s="42"/>
      <c r="H101" s="42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4"/>
      <c r="V101" s="43"/>
      <c r="W101" s="43"/>
      <c r="X101" s="43"/>
      <c r="Y101" s="43"/>
    </row>
    <row r="102" spans="1:25" x14ac:dyDescent="0.25">
      <c r="A102" s="40" t="s">
        <v>204</v>
      </c>
      <c r="B102" s="41" t="s">
        <v>205</v>
      </c>
      <c r="C102" s="42"/>
      <c r="D102" s="43"/>
      <c r="E102" s="42"/>
      <c r="F102" s="43">
        <v>14</v>
      </c>
      <c r="G102" s="42"/>
      <c r="H102" s="42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4"/>
      <c r="V102" s="43"/>
      <c r="W102" s="43">
        <v>22</v>
      </c>
      <c r="X102" s="43"/>
      <c r="Y102" s="43"/>
    </row>
    <row r="103" spans="1:25" x14ac:dyDescent="0.25">
      <c r="A103" s="36">
        <v>11</v>
      </c>
      <c r="B103" s="37" t="s">
        <v>206</v>
      </c>
      <c r="C103" s="38">
        <f t="shared" ref="C103:Y103" si="11">C104+C105+C106+C107+C108+C109+C110+C111</f>
        <v>0</v>
      </c>
      <c r="D103" s="38">
        <f t="shared" si="11"/>
        <v>895</v>
      </c>
      <c r="E103" s="38">
        <f t="shared" si="11"/>
        <v>0</v>
      </c>
      <c r="F103" s="38">
        <f t="shared" si="11"/>
        <v>2648</v>
      </c>
      <c r="G103" s="38">
        <f t="shared" si="11"/>
        <v>0</v>
      </c>
      <c r="H103" s="38">
        <f t="shared" si="11"/>
        <v>0</v>
      </c>
      <c r="I103" s="38">
        <f t="shared" si="11"/>
        <v>0</v>
      </c>
      <c r="J103" s="38">
        <f t="shared" si="11"/>
        <v>0</v>
      </c>
      <c r="K103" s="38">
        <f t="shared" si="11"/>
        <v>0</v>
      </c>
      <c r="L103" s="38">
        <f t="shared" si="11"/>
        <v>0</v>
      </c>
      <c r="M103" s="38">
        <f t="shared" si="11"/>
        <v>0</v>
      </c>
      <c r="N103" s="38">
        <f t="shared" si="11"/>
        <v>0</v>
      </c>
      <c r="O103" s="38">
        <f t="shared" si="11"/>
        <v>0</v>
      </c>
      <c r="P103" s="38">
        <f t="shared" si="11"/>
        <v>0</v>
      </c>
      <c r="Q103" s="38">
        <f t="shared" si="11"/>
        <v>0</v>
      </c>
      <c r="R103" s="38">
        <f t="shared" si="11"/>
        <v>0</v>
      </c>
      <c r="S103" s="38">
        <f t="shared" si="11"/>
        <v>0</v>
      </c>
      <c r="T103" s="38">
        <f t="shared" si="11"/>
        <v>0</v>
      </c>
      <c r="U103" s="39">
        <f t="shared" si="11"/>
        <v>0</v>
      </c>
      <c r="V103" s="38">
        <f t="shared" si="11"/>
        <v>0</v>
      </c>
      <c r="W103" s="38">
        <f t="shared" si="11"/>
        <v>3238</v>
      </c>
      <c r="X103" s="38">
        <f t="shared" si="11"/>
        <v>0</v>
      </c>
      <c r="Y103" s="38">
        <f t="shared" si="11"/>
        <v>2450</v>
      </c>
    </row>
    <row r="104" spans="1:25" x14ac:dyDescent="0.25">
      <c r="A104" s="40" t="s">
        <v>207</v>
      </c>
      <c r="B104" s="41" t="s">
        <v>87</v>
      </c>
      <c r="C104" s="42"/>
      <c r="D104" s="43">
        <v>179</v>
      </c>
      <c r="E104" s="42"/>
      <c r="F104" s="43"/>
      <c r="G104" s="42"/>
      <c r="H104" s="42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4"/>
      <c r="V104" s="43"/>
      <c r="W104" s="43">
        <v>826</v>
      </c>
      <c r="X104" s="43"/>
      <c r="Y104" s="43"/>
    </row>
    <row r="105" spans="1:25" x14ac:dyDescent="0.25">
      <c r="A105" s="40" t="s">
        <v>208</v>
      </c>
      <c r="B105" s="41" t="s">
        <v>209</v>
      </c>
      <c r="C105" s="42"/>
      <c r="D105" s="103">
        <v>199</v>
      </c>
      <c r="E105" s="42"/>
      <c r="F105" s="103">
        <v>2648</v>
      </c>
      <c r="G105" s="42"/>
      <c r="H105" s="42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4"/>
      <c r="V105" s="43"/>
      <c r="W105" s="103">
        <v>962</v>
      </c>
      <c r="X105" s="43"/>
      <c r="Y105" s="103">
        <v>2450</v>
      </c>
    </row>
    <row r="106" spans="1:25" x14ac:dyDescent="0.25">
      <c r="A106" s="40" t="s">
        <v>210</v>
      </c>
      <c r="B106" s="41" t="s">
        <v>211</v>
      </c>
      <c r="C106" s="42"/>
      <c r="D106" s="104"/>
      <c r="E106" s="42"/>
      <c r="F106" s="104"/>
      <c r="G106" s="42"/>
      <c r="H106" s="42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4"/>
      <c r="V106" s="43"/>
      <c r="W106" s="104"/>
      <c r="X106" s="43"/>
      <c r="Y106" s="104"/>
    </row>
    <row r="107" spans="1:25" x14ac:dyDescent="0.25">
      <c r="A107" s="40" t="s">
        <v>212</v>
      </c>
      <c r="B107" s="41" t="s">
        <v>213</v>
      </c>
      <c r="C107" s="42"/>
      <c r="D107" s="43">
        <v>239</v>
      </c>
      <c r="E107" s="42"/>
      <c r="F107" s="43"/>
      <c r="G107" s="42"/>
      <c r="H107" s="42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4"/>
      <c r="V107" s="43"/>
      <c r="W107" s="43">
        <v>637</v>
      </c>
      <c r="X107" s="43"/>
      <c r="Y107" s="43"/>
    </row>
    <row r="108" spans="1:25" x14ac:dyDescent="0.25">
      <c r="A108" s="40" t="s">
        <v>214</v>
      </c>
      <c r="B108" s="41" t="s">
        <v>215</v>
      </c>
      <c r="C108" s="42"/>
      <c r="D108" s="43"/>
      <c r="E108" s="42"/>
      <c r="F108" s="43"/>
      <c r="G108" s="42"/>
      <c r="H108" s="42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4"/>
      <c r="V108" s="43"/>
      <c r="W108" s="43">
        <v>510</v>
      </c>
      <c r="X108" s="43"/>
      <c r="Y108" s="43"/>
    </row>
    <row r="109" spans="1:25" x14ac:dyDescent="0.25">
      <c r="A109" s="40" t="s">
        <v>216</v>
      </c>
      <c r="B109" s="41" t="s">
        <v>217</v>
      </c>
      <c r="C109" s="42"/>
      <c r="D109" s="43">
        <v>278</v>
      </c>
      <c r="E109" s="42"/>
      <c r="F109" s="43"/>
      <c r="G109" s="42"/>
      <c r="H109" s="42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4"/>
      <c r="V109" s="43"/>
      <c r="W109" s="43">
        <v>50</v>
      </c>
      <c r="X109" s="43"/>
      <c r="Y109" s="43"/>
    </row>
    <row r="110" spans="1:25" x14ac:dyDescent="0.25">
      <c r="A110" s="40" t="s">
        <v>218</v>
      </c>
      <c r="B110" s="41" t="s">
        <v>219</v>
      </c>
      <c r="C110" s="42"/>
      <c r="D110" s="43"/>
      <c r="E110" s="42"/>
      <c r="F110" s="43"/>
      <c r="G110" s="42"/>
      <c r="H110" s="42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4"/>
      <c r="V110" s="43"/>
      <c r="W110" s="43">
        <v>253</v>
      </c>
      <c r="X110" s="43"/>
      <c r="Y110" s="43"/>
    </row>
    <row r="111" spans="1:25" x14ac:dyDescent="0.25">
      <c r="A111" s="40" t="s">
        <v>220</v>
      </c>
      <c r="B111" s="41" t="s">
        <v>203</v>
      </c>
      <c r="C111" s="42"/>
      <c r="D111" s="43"/>
      <c r="E111" s="42"/>
      <c r="F111" s="43"/>
      <c r="G111" s="42"/>
      <c r="H111" s="42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4"/>
      <c r="V111" s="43"/>
      <c r="W111" s="43"/>
      <c r="X111" s="43"/>
      <c r="Y111" s="43"/>
    </row>
    <row r="112" spans="1:25" x14ac:dyDescent="0.25">
      <c r="A112" s="36">
        <v>12</v>
      </c>
      <c r="B112" s="37" t="s">
        <v>221</v>
      </c>
      <c r="C112" s="38">
        <f t="shared" ref="C112:Y112" si="12">C113+C114+C115+C116+C117+C118</f>
        <v>0</v>
      </c>
      <c r="D112" s="38">
        <f t="shared" si="12"/>
        <v>0</v>
      </c>
      <c r="E112" s="38">
        <f t="shared" si="12"/>
        <v>0</v>
      </c>
      <c r="F112" s="38">
        <f t="shared" si="12"/>
        <v>0</v>
      </c>
      <c r="G112" s="38">
        <f t="shared" si="12"/>
        <v>0</v>
      </c>
      <c r="H112" s="38">
        <f t="shared" si="12"/>
        <v>0</v>
      </c>
      <c r="I112" s="38">
        <f t="shared" si="12"/>
        <v>0</v>
      </c>
      <c r="J112" s="38">
        <f t="shared" si="12"/>
        <v>0</v>
      </c>
      <c r="K112" s="38">
        <f t="shared" si="12"/>
        <v>0</v>
      </c>
      <c r="L112" s="38">
        <f t="shared" si="12"/>
        <v>0</v>
      </c>
      <c r="M112" s="38">
        <f t="shared" si="12"/>
        <v>0</v>
      </c>
      <c r="N112" s="38">
        <f t="shared" si="12"/>
        <v>0</v>
      </c>
      <c r="O112" s="38">
        <f t="shared" si="12"/>
        <v>0</v>
      </c>
      <c r="P112" s="38">
        <f t="shared" si="12"/>
        <v>0</v>
      </c>
      <c r="Q112" s="38">
        <f t="shared" si="12"/>
        <v>0</v>
      </c>
      <c r="R112" s="38">
        <f t="shared" si="12"/>
        <v>0</v>
      </c>
      <c r="S112" s="38">
        <f t="shared" si="12"/>
        <v>0</v>
      </c>
      <c r="T112" s="38">
        <f t="shared" si="12"/>
        <v>0</v>
      </c>
      <c r="U112" s="39">
        <f t="shared" si="12"/>
        <v>0</v>
      </c>
      <c r="V112" s="38">
        <f t="shared" si="12"/>
        <v>0</v>
      </c>
      <c r="W112" s="38">
        <f t="shared" si="12"/>
        <v>3134</v>
      </c>
      <c r="X112" s="38">
        <f t="shared" si="12"/>
        <v>0</v>
      </c>
      <c r="Y112" s="38">
        <f t="shared" si="12"/>
        <v>15000</v>
      </c>
    </row>
    <row r="113" spans="1:25" ht="25.5" x14ac:dyDescent="0.25">
      <c r="A113" s="40" t="s">
        <v>222</v>
      </c>
      <c r="B113" s="41" t="s">
        <v>223</v>
      </c>
      <c r="C113" s="42"/>
      <c r="D113" s="43"/>
      <c r="E113" s="42"/>
      <c r="F113" s="43"/>
      <c r="G113" s="42"/>
      <c r="H113" s="42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4"/>
      <c r="V113" s="43"/>
      <c r="W113" s="45">
        <v>33</v>
      </c>
      <c r="X113" s="43"/>
      <c r="Y113" s="43"/>
    </row>
    <row r="114" spans="1:25" ht="25.5" x14ac:dyDescent="0.25">
      <c r="A114" s="40" t="s">
        <v>224</v>
      </c>
      <c r="B114" s="41" t="s">
        <v>183</v>
      </c>
      <c r="C114" s="42"/>
      <c r="D114" s="43"/>
      <c r="E114" s="42"/>
      <c r="F114" s="43"/>
      <c r="G114" s="42"/>
      <c r="H114" s="42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4"/>
      <c r="V114" s="43"/>
      <c r="W114" s="46">
        <v>311</v>
      </c>
      <c r="X114" s="43"/>
      <c r="Y114" s="43"/>
    </row>
    <row r="115" spans="1:25" x14ac:dyDescent="0.25">
      <c r="A115" s="40" t="s">
        <v>225</v>
      </c>
      <c r="B115" s="41" t="s">
        <v>226</v>
      </c>
      <c r="C115" s="42"/>
      <c r="D115" s="43"/>
      <c r="E115" s="42"/>
      <c r="F115" s="43"/>
      <c r="G115" s="42"/>
      <c r="H115" s="42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4"/>
      <c r="V115" s="43"/>
      <c r="W115" s="103">
        <v>2719</v>
      </c>
      <c r="X115" s="43"/>
      <c r="Y115" s="103">
        <v>15000</v>
      </c>
    </row>
    <row r="116" spans="1:25" x14ac:dyDescent="0.25">
      <c r="A116" s="40" t="s">
        <v>227</v>
      </c>
      <c r="B116" s="41" t="s">
        <v>228</v>
      </c>
      <c r="C116" s="42"/>
      <c r="D116" s="43"/>
      <c r="E116" s="42"/>
      <c r="F116" s="43"/>
      <c r="G116" s="42"/>
      <c r="H116" s="42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4"/>
      <c r="V116" s="43"/>
      <c r="W116" s="104"/>
      <c r="X116" s="43"/>
      <c r="Y116" s="104"/>
    </row>
    <row r="117" spans="1:25" x14ac:dyDescent="0.25">
      <c r="A117" s="40" t="s">
        <v>229</v>
      </c>
      <c r="B117" s="41" t="s">
        <v>230</v>
      </c>
      <c r="C117" s="42"/>
      <c r="D117" s="43"/>
      <c r="E117" s="42"/>
      <c r="F117" s="43"/>
      <c r="G117" s="42"/>
      <c r="H117" s="42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4"/>
      <c r="V117" s="43"/>
      <c r="W117" s="43"/>
      <c r="X117" s="43"/>
      <c r="Y117" s="43"/>
    </row>
    <row r="118" spans="1:25" x14ac:dyDescent="0.25">
      <c r="A118" s="40" t="s">
        <v>231</v>
      </c>
      <c r="B118" s="41" t="s">
        <v>232</v>
      </c>
      <c r="C118" s="42"/>
      <c r="D118" s="43"/>
      <c r="E118" s="42"/>
      <c r="F118" s="43"/>
      <c r="G118" s="42"/>
      <c r="H118" s="42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4"/>
      <c r="V118" s="43"/>
      <c r="W118" s="43">
        <v>71</v>
      </c>
      <c r="X118" s="43"/>
      <c r="Y118" s="43"/>
    </row>
    <row r="119" spans="1:25" x14ac:dyDescent="0.25">
      <c r="A119" s="36">
        <v>13</v>
      </c>
      <c r="B119" s="37" t="s">
        <v>233</v>
      </c>
      <c r="C119" s="38">
        <f t="shared" ref="C119:Y119" si="13">C120+C121+C122+C123</f>
        <v>0</v>
      </c>
      <c r="D119" s="38">
        <f t="shared" si="13"/>
        <v>12</v>
      </c>
      <c r="E119" s="38">
        <f t="shared" si="13"/>
        <v>0</v>
      </c>
      <c r="F119" s="38">
        <f t="shared" si="13"/>
        <v>0</v>
      </c>
      <c r="G119" s="38">
        <f t="shared" si="13"/>
        <v>0</v>
      </c>
      <c r="H119" s="38">
        <f t="shared" si="13"/>
        <v>0</v>
      </c>
      <c r="I119" s="38">
        <f t="shared" si="13"/>
        <v>0</v>
      </c>
      <c r="J119" s="38">
        <f t="shared" si="13"/>
        <v>0</v>
      </c>
      <c r="K119" s="38">
        <f t="shared" si="13"/>
        <v>0</v>
      </c>
      <c r="L119" s="38">
        <f t="shared" si="13"/>
        <v>0</v>
      </c>
      <c r="M119" s="38">
        <f t="shared" si="13"/>
        <v>0</v>
      </c>
      <c r="N119" s="38">
        <f t="shared" si="13"/>
        <v>0</v>
      </c>
      <c r="O119" s="38">
        <f t="shared" si="13"/>
        <v>0</v>
      </c>
      <c r="P119" s="38">
        <f t="shared" si="13"/>
        <v>0</v>
      </c>
      <c r="Q119" s="38">
        <f t="shared" si="13"/>
        <v>0</v>
      </c>
      <c r="R119" s="38">
        <f t="shared" si="13"/>
        <v>0</v>
      </c>
      <c r="S119" s="38">
        <f t="shared" si="13"/>
        <v>0</v>
      </c>
      <c r="T119" s="38">
        <f t="shared" si="13"/>
        <v>0</v>
      </c>
      <c r="U119" s="39">
        <f t="shared" si="13"/>
        <v>0</v>
      </c>
      <c r="V119" s="38">
        <f t="shared" si="13"/>
        <v>0</v>
      </c>
      <c r="W119" s="38">
        <f t="shared" si="13"/>
        <v>8658</v>
      </c>
      <c r="X119" s="38">
        <f t="shared" si="13"/>
        <v>0</v>
      </c>
      <c r="Y119" s="38">
        <f t="shared" si="13"/>
        <v>0</v>
      </c>
    </row>
    <row r="120" spans="1:25" x14ac:dyDescent="0.25">
      <c r="A120" s="40" t="s">
        <v>234</v>
      </c>
      <c r="B120" s="41" t="s">
        <v>87</v>
      </c>
      <c r="C120" s="42"/>
      <c r="D120" s="43"/>
      <c r="E120" s="42"/>
      <c r="F120" s="43"/>
      <c r="G120" s="42"/>
      <c r="H120" s="42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4"/>
      <c r="V120" s="43"/>
      <c r="W120" s="43">
        <v>4440</v>
      </c>
      <c r="X120" s="43"/>
      <c r="Y120" s="43"/>
    </row>
    <row r="121" spans="1:25" x14ac:dyDescent="0.25">
      <c r="A121" s="40" t="s">
        <v>235</v>
      </c>
      <c r="B121" s="41" t="s">
        <v>236</v>
      </c>
      <c r="C121" s="42"/>
      <c r="D121" s="43"/>
      <c r="E121" s="42"/>
      <c r="F121" s="43"/>
      <c r="G121" s="42"/>
      <c r="H121" s="42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4"/>
      <c r="V121" s="43"/>
      <c r="W121" s="43">
        <v>1997</v>
      </c>
      <c r="X121" s="43"/>
      <c r="Y121" s="43"/>
    </row>
    <row r="122" spans="1:25" ht="25.5" x14ac:dyDescent="0.25">
      <c r="A122" s="40" t="s">
        <v>237</v>
      </c>
      <c r="B122" s="41" t="s">
        <v>238</v>
      </c>
      <c r="C122" s="42"/>
      <c r="D122" s="43">
        <v>12</v>
      </c>
      <c r="E122" s="42"/>
      <c r="F122" s="43"/>
      <c r="G122" s="42"/>
      <c r="H122" s="42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4"/>
      <c r="V122" s="43"/>
      <c r="W122" s="43">
        <v>1584</v>
      </c>
      <c r="X122" s="43"/>
      <c r="Y122" s="43"/>
    </row>
    <row r="123" spans="1:25" ht="25.5" x14ac:dyDescent="0.25">
      <c r="A123" s="40" t="s">
        <v>239</v>
      </c>
      <c r="B123" s="41" t="s">
        <v>240</v>
      </c>
      <c r="C123" s="42"/>
      <c r="D123" s="43"/>
      <c r="E123" s="42"/>
      <c r="F123" s="43"/>
      <c r="G123" s="42"/>
      <c r="H123" s="42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4"/>
      <c r="V123" s="43"/>
      <c r="W123" s="43">
        <v>637</v>
      </c>
      <c r="X123" s="43"/>
      <c r="Y123" s="43"/>
    </row>
    <row r="124" spans="1:25" x14ac:dyDescent="0.25">
      <c r="A124" s="36">
        <v>14</v>
      </c>
      <c r="B124" s="37" t="s">
        <v>241</v>
      </c>
      <c r="C124" s="38">
        <f t="shared" ref="C124:Y124" si="14">C125+C126+C127+C128+C129+C130+C131+C132+C133+C134</f>
        <v>0</v>
      </c>
      <c r="D124" s="38">
        <f t="shared" si="14"/>
        <v>0</v>
      </c>
      <c r="E124" s="38">
        <f t="shared" si="14"/>
        <v>0</v>
      </c>
      <c r="F124" s="38">
        <f t="shared" si="14"/>
        <v>473</v>
      </c>
      <c r="G124" s="38">
        <f t="shared" si="14"/>
        <v>0</v>
      </c>
      <c r="H124" s="38">
        <f t="shared" si="14"/>
        <v>0</v>
      </c>
      <c r="I124" s="38">
        <f t="shared" si="14"/>
        <v>0</v>
      </c>
      <c r="J124" s="38">
        <f t="shared" si="14"/>
        <v>0</v>
      </c>
      <c r="K124" s="38">
        <f t="shared" si="14"/>
        <v>0</v>
      </c>
      <c r="L124" s="38">
        <f t="shared" si="14"/>
        <v>151</v>
      </c>
      <c r="M124" s="38">
        <f t="shared" si="14"/>
        <v>0</v>
      </c>
      <c r="N124" s="38">
        <f t="shared" si="14"/>
        <v>0</v>
      </c>
      <c r="O124" s="38">
        <f t="shared" si="14"/>
        <v>0</v>
      </c>
      <c r="P124" s="38">
        <f t="shared" si="14"/>
        <v>0</v>
      </c>
      <c r="Q124" s="38">
        <f t="shared" si="14"/>
        <v>0</v>
      </c>
      <c r="R124" s="38">
        <f t="shared" si="14"/>
        <v>0</v>
      </c>
      <c r="S124" s="38">
        <f t="shared" si="14"/>
        <v>0</v>
      </c>
      <c r="T124" s="38">
        <f t="shared" si="14"/>
        <v>0</v>
      </c>
      <c r="U124" s="39">
        <f t="shared" si="14"/>
        <v>0</v>
      </c>
      <c r="V124" s="38">
        <f t="shared" si="14"/>
        <v>0</v>
      </c>
      <c r="W124" s="38">
        <f t="shared" si="14"/>
        <v>36274</v>
      </c>
      <c r="X124" s="38">
        <f t="shared" si="14"/>
        <v>0</v>
      </c>
      <c r="Y124" s="38">
        <f t="shared" si="14"/>
        <v>181</v>
      </c>
    </row>
    <row r="125" spans="1:25" x14ac:dyDescent="0.25">
      <c r="A125" s="40" t="s">
        <v>242</v>
      </c>
      <c r="B125" s="41" t="s">
        <v>87</v>
      </c>
      <c r="C125" s="42"/>
      <c r="D125" s="43"/>
      <c r="E125" s="42"/>
      <c r="F125" s="43"/>
      <c r="G125" s="42"/>
      <c r="H125" s="42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4"/>
      <c r="V125" s="43"/>
      <c r="W125" s="43">
        <v>23520</v>
      </c>
      <c r="X125" s="43"/>
      <c r="Y125" s="43"/>
    </row>
    <row r="126" spans="1:25" x14ac:dyDescent="0.25">
      <c r="A126" s="40" t="s">
        <v>243</v>
      </c>
      <c r="B126" s="41" t="s">
        <v>244</v>
      </c>
      <c r="C126" s="42"/>
      <c r="D126" s="43"/>
      <c r="E126" s="42"/>
      <c r="F126" s="43"/>
      <c r="G126" s="42"/>
      <c r="H126" s="42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4"/>
      <c r="V126" s="43"/>
      <c r="W126" s="103">
        <v>1227</v>
      </c>
      <c r="X126" s="43"/>
      <c r="Y126" s="103">
        <v>181</v>
      </c>
    </row>
    <row r="127" spans="1:25" x14ac:dyDescent="0.25">
      <c r="A127" s="40" t="s">
        <v>245</v>
      </c>
      <c r="B127" s="41" t="s">
        <v>246</v>
      </c>
      <c r="C127" s="42"/>
      <c r="D127" s="43"/>
      <c r="E127" s="42"/>
      <c r="F127" s="43"/>
      <c r="G127" s="42"/>
      <c r="H127" s="42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4"/>
      <c r="V127" s="43"/>
      <c r="W127" s="104"/>
      <c r="X127" s="43"/>
      <c r="Y127" s="104"/>
    </row>
    <row r="128" spans="1:25" x14ac:dyDescent="0.25">
      <c r="A128" s="40" t="s">
        <v>247</v>
      </c>
      <c r="B128" s="41" t="s">
        <v>248</v>
      </c>
      <c r="C128" s="42"/>
      <c r="D128" s="43"/>
      <c r="E128" s="42"/>
      <c r="F128" s="43"/>
      <c r="G128" s="42"/>
      <c r="H128" s="42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4"/>
      <c r="V128" s="43"/>
      <c r="W128" s="103">
        <v>6310</v>
      </c>
      <c r="X128" s="43"/>
      <c r="Y128" s="43"/>
    </row>
    <row r="129" spans="1:25" x14ac:dyDescent="0.25">
      <c r="A129" s="40" t="s">
        <v>249</v>
      </c>
      <c r="B129" s="41" t="s">
        <v>250</v>
      </c>
      <c r="C129" s="42"/>
      <c r="D129" s="43"/>
      <c r="E129" s="42"/>
      <c r="F129" s="43"/>
      <c r="G129" s="42"/>
      <c r="H129" s="42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4"/>
      <c r="V129" s="43"/>
      <c r="W129" s="105"/>
      <c r="X129" s="43"/>
      <c r="Y129" s="43"/>
    </row>
    <row r="130" spans="1:25" x14ac:dyDescent="0.25">
      <c r="A130" s="40" t="s">
        <v>251</v>
      </c>
      <c r="B130" s="41" t="s">
        <v>252</v>
      </c>
      <c r="C130" s="42"/>
      <c r="D130" s="43"/>
      <c r="E130" s="42"/>
      <c r="F130" s="43"/>
      <c r="G130" s="42"/>
      <c r="H130" s="42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4"/>
      <c r="V130" s="43"/>
      <c r="W130" s="104"/>
      <c r="X130" s="43"/>
      <c r="Y130" s="43"/>
    </row>
    <row r="131" spans="1:25" x14ac:dyDescent="0.25">
      <c r="A131" s="40" t="s">
        <v>253</v>
      </c>
      <c r="B131" s="41" t="s">
        <v>254</v>
      </c>
      <c r="C131" s="42"/>
      <c r="D131" s="43"/>
      <c r="E131" s="42"/>
      <c r="F131" s="43"/>
      <c r="G131" s="42"/>
      <c r="H131" s="42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4"/>
      <c r="V131" s="43"/>
      <c r="W131" s="43">
        <v>436</v>
      </c>
      <c r="X131" s="43"/>
      <c r="Y131" s="43"/>
    </row>
    <row r="132" spans="1:25" ht="25.5" x14ac:dyDescent="0.25">
      <c r="A132" s="40" t="s">
        <v>255</v>
      </c>
      <c r="B132" s="41" t="s">
        <v>256</v>
      </c>
      <c r="C132" s="42"/>
      <c r="D132" s="43"/>
      <c r="E132" s="42"/>
      <c r="F132" s="43"/>
      <c r="G132" s="42"/>
      <c r="H132" s="42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4"/>
      <c r="V132" s="43"/>
      <c r="W132" s="43">
        <v>1486</v>
      </c>
      <c r="X132" s="43"/>
      <c r="Y132" s="43"/>
    </row>
    <row r="133" spans="1:25" x14ac:dyDescent="0.25">
      <c r="A133" s="40" t="s">
        <v>257</v>
      </c>
      <c r="B133" s="41" t="s">
        <v>258</v>
      </c>
      <c r="C133" s="42"/>
      <c r="D133" s="43"/>
      <c r="E133" s="42"/>
      <c r="F133" s="43">
        <v>190</v>
      </c>
      <c r="G133" s="42"/>
      <c r="H133" s="42"/>
      <c r="I133" s="43"/>
      <c r="J133" s="43"/>
      <c r="K133" s="43"/>
      <c r="L133" s="43">
        <v>95</v>
      </c>
      <c r="M133" s="43"/>
      <c r="N133" s="43"/>
      <c r="O133" s="43"/>
      <c r="P133" s="43"/>
      <c r="Q133" s="43"/>
      <c r="R133" s="43"/>
      <c r="S133" s="43"/>
      <c r="T133" s="43"/>
      <c r="U133" s="44"/>
      <c r="V133" s="43"/>
      <c r="W133" s="43">
        <v>1452</v>
      </c>
      <c r="X133" s="43"/>
      <c r="Y133" s="43"/>
    </row>
    <row r="134" spans="1:25" x14ac:dyDescent="0.25">
      <c r="A134" s="40" t="s">
        <v>259</v>
      </c>
      <c r="B134" s="41" t="s">
        <v>260</v>
      </c>
      <c r="C134" s="42"/>
      <c r="D134" s="43"/>
      <c r="E134" s="42"/>
      <c r="F134" s="43">
        <v>283</v>
      </c>
      <c r="G134" s="42"/>
      <c r="H134" s="42"/>
      <c r="I134" s="43"/>
      <c r="J134" s="43"/>
      <c r="K134" s="43"/>
      <c r="L134" s="43">
        <v>56</v>
      </c>
      <c r="M134" s="43"/>
      <c r="N134" s="43"/>
      <c r="O134" s="43"/>
      <c r="P134" s="43"/>
      <c r="Q134" s="43"/>
      <c r="R134" s="43"/>
      <c r="S134" s="43"/>
      <c r="T134" s="43"/>
      <c r="U134" s="44"/>
      <c r="V134" s="43"/>
      <c r="W134" s="43">
        <v>1843</v>
      </c>
      <c r="X134" s="43"/>
      <c r="Y134" s="43"/>
    </row>
    <row r="135" spans="1:25" x14ac:dyDescent="0.25">
      <c r="A135" s="36">
        <v>15</v>
      </c>
      <c r="B135" s="37" t="s">
        <v>261</v>
      </c>
      <c r="C135" s="38">
        <f t="shared" ref="C135:Y135" si="15">C136+C137</f>
        <v>0</v>
      </c>
      <c r="D135" s="38">
        <f t="shared" si="15"/>
        <v>0</v>
      </c>
      <c r="E135" s="38">
        <f t="shared" si="15"/>
        <v>0</v>
      </c>
      <c r="F135" s="38">
        <f t="shared" si="15"/>
        <v>0</v>
      </c>
      <c r="G135" s="38">
        <f t="shared" si="15"/>
        <v>0</v>
      </c>
      <c r="H135" s="38">
        <f t="shared" si="15"/>
        <v>0</v>
      </c>
      <c r="I135" s="38">
        <f t="shared" si="15"/>
        <v>0</v>
      </c>
      <c r="J135" s="38">
        <f t="shared" si="15"/>
        <v>0</v>
      </c>
      <c r="K135" s="38">
        <f t="shared" si="15"/>
        <v>0</v>
      </c>
      <c r="L135" s="38">
        <f t="shared" si="15"/>
        <v>170</v>
      </c>
      <c r="M135" s="38">
        <f t="shared" si="15"/>
        <v>0</v>
      </c>
      <c r="N135" s="38">
        <f t="shared" si="15"/>
        <v>0</v>
      </c>
      <c r="O135" s="38">
        <f t="shared" si="15"/>
        <v>0</v>
      </c>
      <c r="P135" s="38">
        <f t="shared" si="15"/>
        <v>0</v>
      </c>
      <c r="Q135" s="38">
        <f t="shared" si="15"/>
        <v>0</v>
      </c>
      <c r="R135" s="38">
        <f t="shared" si="15"/>
        <v>0</v>
      </c>
      <c r="S135" s="38">
        <f t="shared" si="15"/>
        <v>0</v>
      </c>
      <c r="T135" s="38">
        <f t="shared" si="15"/>
        <v>0</v>
      </c>
      <c r="U135" s="39">
        <f t="shared" si="15"/>
        <v>0</v>
      </c>
      <c r="V135" s="38">
        <f t="shared" si="15"/>
        <v>0</v>
      </c>
      <c r="W135" s="38">
        <f t="shared" si="15"/>
        <v>124390</v>
      </c>
      <c r="X135" s="38">
        <f t="shared" si="15"/>
        <v>0</v>
      </c>
      <c r="Y135" s="38">
        <f t="shared" si="15"/>
        <v>8</v>
      </c>
    </row>
    <row r="136" spans="1:25" x14ac:dyDescent="0.25">
      <c r="A136" s="40" t="s">
        <v>262</v>
      </c>
      <c r="B136" s="41" t="s">
        <v>263</v>
      </c>
      <c r="C136" s="42"/>
      <c r="D136" s="43"/>
      <c r="E136" s="42"/>
      <c r="F136" s="43"/>
      <c r="G136" s="42"/>
      <c r="H136" s="42"/>
      <c r="I136" s="43"/>
      <c r="J136" s="43"/>
      <c r="K136" s="43"/>
      <c r="L136" s="43">
        <v>170</v>
      </c>
      <c r="M136" s="43"/>
      <c r="N136" s="43"/>
      <c r="O136" s="43"/>
      <c r="P136" s="43"/>
      <c r="Q136" s="43"/>
      <c r="R136" s="43"/>
      <c r="S136" s="43"/>
      <c r="T136" s="43"/>
      <c r="U136" s="44"/>
      <c r="V136" s="43"/>
      <c r="W136" s="43">
        <v>124241</v>
      </c>
      <c r="X136" s="43"/>
      <c r="Y136" s="43">
        <v>8</v>
      </c>
    </row>
    <row r="137" spans="1:25" x14ac:dyDescent="0.25">
      <c r="A137" s="40" t="s">
        <v>264</v>
      </c>
      <c r="B137" s="41" t="s">
        <v>265</v>
      </c>
      <c r="C137" s="42"/>
      <c r="D137" s="43"/>
      <c r="E137" s="42"/>
      <c r="F137" s="43"/>
      <c r="G137" s="42"/>
      <c r="H137" s="42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4"/>
      <c r="V137" s="43"/>
      <c r="W137" s="43">
        <v>149</v>
      </c>
      <c r="X137" s="43"/>
      <c r="Y137" s="43"/>
    </row>
    <row r="138" spans="1:25" x14ac:dyDescent="0.25">
      <c r="A138" s="36">
        <v>16</v>
      </c>
      <c r="B138" s="37" t="s">
        <v>266</v>
      </c>
      <c r="C138" s="38">
        <f t="shared" ref="C138:Y138" si="16">C139+C140+C141+C142+C143+C144+C145+C146</f>
        <v>0</v>
      </c>
      <c r="D138" s="38">
        <f t="shared" si="16"/>
        <v>154</v>
      </c>
      <c r="E138" s="38">
        <f t="shared" si="16"/>
        <v>0</v>
      </c>
      <c r="F138" s="38">
        <f t="shared" si="16"/>
        <v>0</v>
      </c>
      <c r="G138" s="38">
        <f t="shared" si="16"/>
        <v>0</v>
      </c>
      <c r="H138" s="38">
        <f t="shared" si="16"/>
        <v>0</v>
      </c>
      <c r="I138" s="38">
        <f t="shared" si="16"/>
        <v>0</v>
      </c>
      <c r="J138" s="38">
        <f t="shared" si="16"/>
        <v>0</v>
      </c>
      <c r="K138" s="38">
        <f t="shared" si="16"/>
        <v>0</v>
      </c>
      <c r="L138" s="38">
        <f t="shared" si="16"/>
        <v>0</v>
      </c>
      <c r="M138" s="38">
        <f t="shared" si="16"/>
        <v>0</v>
      </c>
      <c r="N138" s="38">
        <f t="shared" si="16"/>
        <v>0</v>
      </c>
      <c r="O138" s="38">
        <f t="shared" si="16"/>
        <v>0</v>
      </c>
      <c r="P138" s="38">
        <f t="shared" si="16"/>
        <v>0</v>
      </c>
      <c r="Q138" s="38">
        <f t="shared" si="16"/>
        <v>0</v>
      </c>
      <c r="R138" s="38">
        <f t="shared" si="16"/>
        <v>0</v>
      </c>
      <c r="S138" s="38">
        <f t="shared" si="16"/>
        <v>0</v>
      </c>
      <c r="T138" s="38">
        <f t="shared" si="16"/>
        <v>0</v>
      </c>
      <c r="U138" s="39">
        <f t="shared" si="16"/>
        <v>0</v>
      </c>
      <c r="V138" s="38">
        <f t="shared" si="16"/>
        <v>0</v>
      </c>
      <c r="W138" s="38">
        <f t="shared" si="16"/>
        <v>1265</v>
      </c>
      <c r="X138" s="38">
        <f t="shared" si="16"/>
        <v>0</v>
      </c>
      <c r="Y138" s="38">
        <f t="shared" si="16"/>
        <v>0</v>
      </c>
    </row>
    <row r="139" spans="1:25" x14ac:dyDescent="0.25">
      <c r="A139" s="40" t="s">
        <v>267</v>
      </c>
      <c r="B139" s="41" t="s">
        <v>87</v>
      </c>
      <c r="C139" s="42"/>
      <c r="D139" s="43">
        <v>154</v>
      </c>
      <c r="E139" s="42"/>
      <c r="F139" s="43"/>
      <c r="G139" s="42"/>
      <c r="H139" s="42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4"/>
      <c r="V139" s="43"/>
      <c r="W139" s="43">
        <v>829</v>
      </c>
      <c r="X139" s="43"/>
      <c r="Y139" s="43"/>
    </row>
    <row r="140" spans="1:25" ht="25.5" x14ac:dyDescent="0.25">
      <c r="A140" s="40" t="s">
        <v>268</v>
      </c>
      <c r="B140" s="41" t="s">
        <v>269</v>
      </c>
      <c r="C140" s="42"/>
      <c r="D140" s="43"/>
      <c r="E140" s="42"/>
      <c r="F140" s="43"/>
      <c r="G140" s="42"/>
      <c r="H140" s="42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4"/>
      <c r="V140" s="43"/>
      <c r="W140" s="43"/>
      <c r="X140" s="43"/>
      <c r="Y140" s="43"/>
    </row>
    <row r="141" spans="1:25" ht="25.5" x14ac:dyDescent="0.25">
      <c r="A141" s="40" t="s">
        <v>270</v>
      </c>
      <c r="B141" s="41" t="s">
        <v>271</v>
      </c>
      <c r="C141" s="42"/>
      <c r="D141" s="43"/>
      <c r="E141" s="42"/>
      <c r="F141" s="43"/>
      <c r="G141" s="42"/>
      <c r="H141" s="42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4"/>
      <c r="V141" s="43"/>
      <c r="W141" s="43"/>
      <c r="X141" s="43"/>
      <c r="Y141" s="43"/>
    </row>
    <row r="142" spans="1:25" ht="25.5" x14ac:dyDescent="0.25">
      <c r="A142" s="40" t="s">
        <v>272</v>
      </c>
      <c r="B142" s="41" t="s">
        <v>273</v>
      </c>
      <c r="C142" s="42"/>
      <c r="D142" s="43"/>
      <c r="E142" s="42"/>
      <c r="F142" s="43"/>
      <c r="G142" s="42"/>
      <c r="H142" s="42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4"/>
      <c r="V142" s="43"/>
      <c r="W142" s="43"/>
      <c r="X142" s="43"/>
      <c r="Y142" s="43"/>
    </row>
    <row r="143" spans="1:25" x14ac:dyDescent="0.25">
      <c r="A143" s="40" t="s">
        <v>274</v>
      </c>
      <c r="B143" s="41" t="s">
        <v>275</v>
      </c>
      <c r="C143" s="42"/>
      <c r="D143" s="43"/>
      <c r="E143" s="42"/>
      <c r="F143" s="43"/>
      <c r="G143" s="42"/>
      <c r="H143" s="42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4"/>
      <c r="V143" s="43"/>
      <c r="W143" s="43">
        <v>436</v>
      </c>
      <c r="X143" s="43"/>
      <c r="Y143" s="43"/>
    </row>
    <row r="144" spans="1:25" ht="25.5" x14ac:dyDescent="0.25">
      <c r="A144" s="40" t="s">
        <v>277</v>
      </c>
      <c r="B144" s="41" t="s">
        <v>278</v>
      </c>
      <c r="C144" s="42"/>
      <c r="D144" s="43"/>
      <c r="E144" s="42"/>
      <c r="F144" s="103"/>
      <c r="G144" s="42"/>
      <c r="H144" s="42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4"/>
      <c r="V144" s="43"/>
      <c r="W144" s="43"/>
      <c r="X144" s="43"/>
      <c r="Y144" s="43"/>
    </row>
    <row r="145" spans="1:25" ht="25.5" x14ac:dyDescent="0.25">
      <c r="A145" s="40" t="s">
        <v>279</v>
      </c>
      <c r="B145" s="41" t="s">
        <v>280</v>
      </c>
      <c r="C145" s="42"/>
      <c r="D145" s="43"/>
      <c r="E145" s="42"/>
      <c r="F145" s="105"/>
      <c r="G145" s="42"/>
      <c r="H145" s="42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4"/>
      <c r="V145" s="43"/>
      <c r="W145" s="43"/>
      <c r="X145" s="43"/>
      <c r="Y145" s="43"/>
    </row>
    <row r="146" spans="1:25" ht="25.5" x14ac:dyDescent="0.25">
      <c r="A146" s="40" t="s">
        <v>281</v>
      </c>
      <c r="B146" s="41" t="s">
        <v>282</v>
      </c>
      <c r="C146" s="42"/>
      <c r="D146" s="43"/>
      <c r="E146" s="42"/>
      <c r="F146" s="104"/>
      <c r="G146" s="42"/>
      <c r="H146" s="42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4"/>
      <c r="V146" s="43"/>
      <c r="W146" s="43"/>
      <c r="X146" s="43"/>
      <c r="Y146" s="43"/>
    </row>
    <row r="147" spans="1:25" x14ac:dyDescent="0.25">
      <c r="A147" s="36">
        <v>17</v>
      </c>
      <c r="B147" s="37" t="s">
        <v>283</v>
      </c>
      <c r="C147" s="38">
        <f t="shared" ref="C147:Y147" si="17">C148+C149+C150+C151+C152+C153</f>
        <v>0</v>
      </c>
      <c r="D147" s="38">
        <f t="shared" si="17"/>
        <v>0</v>
      </c>
      <c r="E147" s="38">
        <f t="shared" si="17"/>
        <v>0</v>
      </c>
      <c r="F147" s="38">
        <f t="shared" si="17"/>
        <v>0</v>
      </c>
      <c r="G147" s="38">
        <f t="shared" si="17"/>
        <v>0</v>
      </c>
      <c r="H147" s="38">
        <f t="shared" si="17"/>
        <v>0</v>
      </c>
      <c r="I147" s="38">
        <f t="shared" si="17"/>
        <v>0</v>
      </c>
      <c r="J147" s="38">
        <f t="shared" si="17"/>
        <v>0</v>
      </c>
      <c r="K147" s="38">
        <f t="shared" si="17"/>
        <v>0</v>
      </c>
      <c r="L147" s="38">
        <f t="shared" si="17"/>
        <v>0</v>
      </c>
      <c r="M147" s="38">
        <f t="shared" si="17"/>
        <v>0</v>
      </c>
      <c r="N147" s="38">
        <f t="shared" si="17"/>
        <v>0</v>
      </c>
      <c r="O147" s="38">
        <f t="shared" si="17"/>
        <v>30</v>
      </c>
      <c r="P147" s="38">
        <f t="shared" si="17"/>
        <v>0</v>
      </c>
      <c r="Q147" s="38">
        <f t="shared" si="17"/>
        <v>0</v>
      </c>
      <c r="R147" s="38">
        <f t="shared" si="17"/>
        <v>0</v>
      </c>
      <c r="S147" s="38">
        <f t="shared" si="17"/>
        <v>0</v>
      </c>
      <c r="T147" s="38">
        <f t="shared" si="17"/>
        <v>0</v>
      </c>
      <c r="U147" s="39">
        <f t="shared" si="17"/>
        <v>0</v>
      </c>
      <c r="V147" s="38">
        <f t="shared" si="17"/>
        <v>0</v>
      </c>
      <c r="W147" s="38">
        <f t="shared" si="17"/>
        <v>281</v>
      </c>
      <c r="X147" s="38">
        <f t="shared" si="17"/>
        <v>0</v>
      </c>
      <c r="Y147" s="38">
        <f t="shared" si="17"/>
        <v>0</v>
      </c>
    </row>
    <row r="148" spans="1:25" ht="25.5" x14ac:dyDescent="0.25">
      <c r="A148" s="40" t="s">
        <v>284</v>
      </c>
      <c r="B148" s="41" t="s">
        <v>129</v>
      </c>
      <c r="C148" s="42"/>
      <c r="D148" s="43"/>
      <c r="E148" s="42"/>
      <c r="F148" s="43"/>
      <c r="G148" s="42"/>
      <c r="H148" s="42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4"/>
      <c r="V148" s="43"/>
      <c r="W148" s="43"/>
      <c r="X148" s="43"/>
      <c r="Y148" s="43"/>
    </row>
    <row r="149" spans="1:25" x14ac:dyDescent="0.25">
      <c r="A149" s="40" t="s">
        <v>285</v>
      </c>
      <c r="B149" s="41" t="s">
        <v>286</v>
      </c>
      <c r="C149" s="42"/>
      <c r="D149" s="43"/>
      <c r="E149" s="42"/>
      <c r="F149" s="43"/>
      <c r="G149" s="42"/>
      <c r="H149" s="42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4"/>
      <c r="V149" s="43"/>
      <c r="W149" s="43">
        <v>148</v>
      </c>
      <c r="X149" s="43"/>
      <c r="Y149" s="43"/>
    </row>
    <row r="150" spans="1:25" x14ac:dyDescent="0.25">
      <c r="A150" s="40" t="s">
        <v>287</v>
      </c>
      <c r="B150" s="41" t="s">
        <v>288</v>
      </c>
      <c r="C150" s="42"/>
      <c r="D150" s="43"/>
      <c r="E150" s="42"/>
      <c r="F150" s="43"/>
      <c r="G150" s="42"/>
      <c r="H150" s="42"/>
      <c r="I150" s="43"/>
      <c r="J150" s="43"/>
      <c r="K150" s="43"/>
      <c r="L150" s="43"/>
      <c r="M150" s="43"/>
      <c r="N150" s="43"/>
      <c r="O150" s="43">
        <v>30</v>
      </c>
      <c r="P150" s="43"/>
      <c r="Q150" s="43"/>
      <c r="R150" s="43"/>
      <c r="S150" s="43"/>
      <c r="T150" s="43"/>
      <c r="U150" s="44"/>
      <c r="V150" s="43"/>
      <c r="W150" s="43"/>
      <c r="X150" s="43"/>
      <c r="Y150" s="43"/>
    </row>
    <row r="151" spans="1:25" ht="25.5" x14ac:dyDescent="0.25">
      <c r="A151" s="40" t="s">
        <v>289</v>
      </c>
      <c r="B151" s="41" t="s">
        <v>290</v>
      </c>
      <c r="C151" s="42"/>
      <c r="D151" s="43"/>
      <c r="E151" s="42"/>
      <c r="F151" s="43"/>
      <c r="G151" s="42"/>
      <c r="H151" s="42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4"/>
      <c r="V151" s="43"/>
      <c r="W151" s="43">
        <v>57</v>
      </c>
      <c r="X151" s="43"/>
      <c r="Y151" s="43"/>
    </row>
    <row r="152" spans="1:25" ht="25.5" x14ac:dyDescent="0.25">
      <c r="A152" s="40" t="s">
        <v>291</v>
      </c>
      <c r="B152" s="41" t="s">
        <v>292</v>
      </c>
      <c r="C152" s="42"/>
      <c r="D152" s="43"/>
      <c r="E152" s="42"/>
      <c r="F152" s="43"/>
      <c r="G152" s="42"/>
      <c r="H152" s="42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4"/>
      <c r="V152" s="43"/>
      <c r="W152" s="43">
        <v>76</v>
      </c>
      <c r="X152" s="43"/>
      <c r="Y152" s="43"/>
    </row>
    <row r="153" spans="1:25" x14ac:dyDescent="0.25">
      <c r="A153" s="40" t="s">
        <v>293</v>
      </c>
      <c r="B153" s="41" t="s">
        <v>294</v>
      </c>
      <c r="C153" s="42"/>
      <c r="D153" s="43"/>
      <c r="E153" s="42"/>
      <c r="F153" s="43"/>
      <c r="G153" s="42"/>
      <c r="H153" s="42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4"/>
      <c r="V153" s="43"/>
      <c r="W153" s="43"/>
      <c r="X153" s="43"/>
      <c r="Y153" s="43"/>
    </row>
    <row r="154" spans="1:25" x14ac:dyDescent="0.25">
      <c r="A154" s="36">
        <v>18</v>
      </c>
      <c r="B154" s="37" t="s">
        <v>295</v>
      </c>
      <c r="C154" s="38">
        <f t="shared" ref="C154:Y154" si="18">C155+C156+C157</f>
        <v>0</v>
      </c>
      <c r="D154" s="38">
        <f t="shared" si="18"/>
        <v>98</v>
      </c>
      <c r="E154" s="38">
        <f t="shared" si="18"/>
        <v>0</v>
      </c>
      <c r="F154" s="38">
        <f t="shared" si="18"/>
        <v>0</v>
      </c>
      <c r="G154" s="38">
        <f t="shared" si="18"/>
        <v>0</v>
      </c>
      <c r="H154" s="38">
        <f t="shared" si="18"/>
        <v>0</v>
      </c>
      <c r="I154" s="38">
        <f t="shared" si="18"/>
        <v>0</v>
      </c>
      <c r="J154" s="38">
        <f t="shared" si="18"/>
        <v>0</v>
      </c>
      <c r="K154" s="38">
        <f t="shared" si="18"/>
        <v>0</v>
      </c>
      <c r="L154" s="38">
        <f t="shared" si="18"/>
        <v>0</v>
      </c>
      <c r="M154" s="38">
        <f t="shared" si="18"/>
        <v>0</v>
      </c>
      <c r="N154" s="38">
        <f t="shared" si="18"/>
        <v>0</v>
      </c>
      <c r="O154" s="38">
        <f t="shared" si="18"/>
        <v>0</v>
      </c>
      <c r="P154" s="38">
        <f t="shared" si="18"/>
        <v>0</v>
      </c>
      <c r="Q154" s="38">
        <f t="shared" si="18"/>
        <v>0</v>
      </c>
      <c r="R154" s="38">
        <f t="shared" si="18"/>
        <v>0</v>
      </c>
      <c r="S154" s="38">
        <f t="shared" si="18"/>
        <v>0</v>
      </c>
      <c r="T154" s="38">
        <f t="shared" si="18"/>
        <v>0</v>
      </c>
      <c r="U154" s="39">
        <f t="shared" si="18"/>
        <v>0</v>
      </c>
      <c r="V154" s="38">
        <f t="shared" si="18"/>
        <v>0</v>
      </c>
      <c r="W154" s="38">
        <f t="shared" si="18"/>
        <v>321</v>
      </c>
      <c r="X154" s="38">
        <f t="shared" si="18"/>
        <v>0</v>
      </c>
      <c r="Y154" s="38">
        <f t="shared" si="18"/>
        <v>12</v>
      </c>
    </row>
    <row r="155" spans="1:25" x14ac:dyDescent="0.25">
      <c r="A155" s="40" t="s">
        <v>296</v>
      </c>
      <c r="B155" s="41" t="s">
        <v>87</v>
      </c>
      <c r="C155" s="42"/>
      <c r="D155" s="43"/>
      <c r="E155" s="42"/>
      <c r="F155" s="43"/>
      <c r="G155" s="42"/>
      <c r="H155" s="42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4"/>
      <c r="V155" s="43"/>
      <c r="W155" s="43">
        <v>130</v>
      </c>
      <c r="X155" s="43"/>
      <c r="Y155" s="43"/>
    </row>
    <row r="156" spans="1:25" x14ac:dyDescent="0.25">
      <c r="A156" s="40" t="s">
        <v>297</v>
      </c>
      <c r="B156" s="41" t="s">
        <v>298</v>
      </c>
      <c r="C156" s="42"/>
      <c r="D156" s="43">
        <v>98</v>
      </c>
      <c r="E156" s="42"/>
      <c r="F156" s="43"/>
      <c r="G156" s="42"/>
      <c r="H156" s="42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4"/>
      <c r="V156" s="43"/>
      <c r="W156" s="43">
        <v>111</v>
      </c>
      <c r="X156" s="43"/>
      <c r="Y156" s="43">
        <v>12</v>
      </c>
    </row>
    <row r="157" spans="1:25" x14ac:dyDescent="0.25">
      <c r="A157" s="40" t="s">
        <v>299</v>
      </c>
      <c r="B157" s="41" t="s">
        <v>300</v>
      </c>
      <c r="C157" s="42"/>
      <c r="D157" s="43"/>
      <c r="E157" s="42"/>
      <c r="F157" s="43"/>
      <c r="G157" s="42"/>
      <c r="H157" s="42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4"/>
      <c r="V157" s="43"/>
      <c r="W157" s="43">
        <v>80</v>
      </c>
      <c r="X157" s="43"/>
      <c r="Y157" s="43"/>
    </row>
    <row r="158" spans="1:25" x14ac:dyDescent="0.25">
      <c r="A158" s="36">
        <v>19</v>
      </c>
      <c r="B158" s="37" t="s">
        <v>301</v>
      </c>
      <c r="C158" s="38">
        <f t="shared" ref="C158:Y158" si="19">C159+C160+C161+C162</f>
        <v>14</v>
      </c>
      <c r="D158" s="38">
        <f t="shared" si="19"/>
        <v>300</v>
      </c>
      <c r="E158" s="38">
        <f t="shared" si="19"/>
        <v>0</v>
      </c>
      <c r="F158" s="38">
        <f t="shared" si="19"/>
        <v>98</v>
      </c>
      <c r="G158" s="38">
        <f t="shared" si="19"/>
        <v>0</v>
      </c>
      <c r="H158" s="38">
        <f t="shared" si="19"/>
        <v>7</v>
      </c>
      <c r="I158" s="38">
        <f t="shared" si="19"/>
        <v>21</v>
      </c>
      <c r="J158" s="38">
        <f t="shared" si="19"/>
        <v>0</v>
      </c>
      <c r="K158" s="38">
        <f t="shared" si="19"/>
        <v>0</v>
      </c>
      <c r="L158" s="38">
        <f t="shared" si="19"/>
        <v>16</v>
      </c>
      <c r="M158" s="38">
        <f t="shared" si="19"/>
        <v>0</v>
      </c>
      <c r="N158" s="38">
        <f t="shared" si="19"/>
        <v>0</v>
      </c>
      <c r="O158" s="38">
        <f t="shared" si="19"/>
        <v>0</v>
      </c>
      <c r="P158" s="38">
        <f t="shared" si="19"/>
        <v>34</v>
      </c>
      <c r="Q158" s="38">
        <f t="shared" si="19"/>
        <v>0</v>
      </c>
      <c r="R158" s="38">
        <f t="shared" si="19"/>
        <v>37</v>
      </c>
      <c r="S158" s="38">
        <f t="shared" si="19"/>
        <v>36</v>
      </c>
      <c r="T158" s="38">
        <f t="shared" si="19"/>
        <v>0</v>
      </c>
      <c r="U158" s="39">
        <f t="shared" si="19"/>
        <v>0</v>
      </c>
      <c r="V158" s="38">
        <f t="shared" si="19"/>
        <v>25</v>
      </c>
      <c r="W158" s="38">
        <f t="shared" si="19"/>
        <v>595</v>
      </c>
      <c r="X158" s="38">
        <f t="shared" si="19"/>
        <v>0</v>
      </c>
      <c r="Y158" s="38">
        <f t="shared" si="19"/>
        <v>0</v>
      </c>
    </row>
    <row r="159" spans="1:25" x14ac:dyDescent="0.25">
      <c r="A159" s="40" t="s">
        <v>302</v>
      </c>
      <c r="B159" s="41" t="s">
        <v>87</v>
      </c>
      <c r="C159" s="42"/>
      <c r="D159" s="43">
        <v>32</v>
      </c>
      <c r="E159" s="42"/>
      <c r="F159" s="43"/>
      <c r="G159" s="42"/>
      <c r="H159" s="42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4"/>
      <c r="V159" s="43"/>
      <c r="W159" s="43">
        <v>80</v>
      </c>
      <c r="X159" s="43"/>
      <c r="Y159" s="43"/>
    </row>
    <row r="160" spans="1:25" x14ac:dyDescent="0.25">
      <c r="A160" s="40" t="s">
        <v>303</v>
      </c>
      <c r="B160" s="41" t="s">
        <v>304</v>
      </c>
      <c r="C160" s="42">
        <v>14</v>
      </c>
      <c r="D160" s="43">
        <v>27</v>
      </c>
      <c r="E160" s="42"/>
      <c r="F160" s="43">
        <v>98</v>
      </c>
      <c r="G160" s="42"/>
      <c r="H160" s="42">
        <v>7</v>
      </c>
      <c r="I160" s="43">
        <v>21</v>
      </c>
      <c r="J160" s="43"/>
      <c r="K160" s="43"/>
      <c r="L160" s="43">
        <v>16</v>
      </c>
      <c r="M160" s="43"/>
      <c r="N160" s="43"/>
      <c r="O160" s="43"/>
      <c r="P160" s="43">
        <v>34</v>
      </c>
      <c r="Q160" s="43"/>
      <c r="R160" s="43">
        <v>37</v>
      </c>
      <c r="S160" s="43">
        <v>36</v>
      </c>
      <c r="T160" s="43"/>
      <c r="U160" s="44"/>
      <c r="V160" s="43">
        <v>25</v>
      </c>
      <c r="W160" s="43">
        <v>109</v>
      </c>
      <c r="X160" s="43"/>
      <c r="Y160" s="43"/>
    </row>
    <row r="161" spans="1:25" x14ac:dyDescent="0.25">
      <c r="A161" s="40" t="s">
        <v>305</v>
      </c>
      <c r="B161" s="41" t="s">
        <v>306</v>
      </c>
      <c r="C161" s="42"/>
      <c r="D161" s="43">
        <v>241</v>
      </c>
      <c r="E161" s="42"/>
      <c r="F161" s="43"/>
      <c r="G161" s="42"/>
      <c r="H161" s="42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4"/>
      <c r="V161" s="43"/>
      <c r="W161" s="43">
        <v>406</v>
      </c>
      <c r="X161" s="43"/>
      <c r="Y161" s="43"/>
    </row>
    <row r="162" spans="1:25" x14ac:dyDescent="0.25">
      <c r="A162" s="40" t="s">
        <v>307</v>
      </c>
      <c r="B162" s="41" t="s">
        <v>203</v>
      </c>
      <c r="C162" s="42"/>
      <c r="D162" s="43"/>
      <c r="E162" s="42"/>
      <c r="F162" s="43"/>
      <c r="G162" s="42"/>
      <c r="H162" s="42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4"/>
      <c r="V162" s="43"/>
      <c r="W162" s="43"/>
      <c r="X162" s="43"/>
      <c r="Y162" s="43"/>
    </row>
    <row r="163" spans="1:25" x14ac:dyDescent="0.25">
      <c r="A163" s="36">
        <v>20</v>
      </c>
      <c r="B163" s="37" t="s">
        <v>308</v>
      </c>
      <c r="C163" s="38">
        <f t="shared" ref="C163:Y163" si="20">C164+C165+C166+C167+C168+C169</f>
        <v>0</v>
      </c>
      <c r="D163" s="38">
        <f t="shared" si="20"/>
        <v>45</v>
      </c>
      <c r="E163" s="38">
        <f t="shared" si="20"/>
        <v>0</v>
      </c>
      <c r="F163" s="38">
        <f t="shared" si="20"/>
        <v>0</v>
      </c>
      <c r="G163" s="38">
        <f t="shared" si="20"/>
        <v>0</v>
      </c>
      <c r="H163" s="38">
        <f t="shared" si="20"/>
        <v>0</v>
      </c>
      <c r="I163" s="38">
        <f t="shared" si="20"/>
        <v>0</v>
      </c>
      <c r="J163" s="38">
        <f t="shared" si="20"/>
        <v>0</v>
      </c>
      <c r="K163" s="38">
        <f t="shared" si="20"/>
        <v>0</v>
      </c>
      <c r="L163" s="38">
        <f t="shared" si="20"/>
        <v>0</v>
      </c>
      <c r="M163" s="38">
        <f t="shared" si="20"/>
        <v>0</v>
      </c>
      <c r="N163" s="38">
        <f t="shared" si="20"/>
        <v>0</v>
      </c>
      <c r="O163" s="38">
        <f t="shared" si="20"/>
        <v>0</v>
      </c>
      <c r="P163" s="38">
        <f t="shared" si="20"/>
        <v>0</v>
      </c>
      <c r="Q163" s="38">
        <f t="shared" si="20"/>
        <v>0</v>
      </c>
      <c r="R163" s="38">
        <f t="shared" si="20"/>
        <v>0</v>
      </c>
      <c r="S163" s="38">
        <f t="shared" si="20"/>
        <v>0</v>
      </c>
      <c r="T163" s="38">
        <f t="shared" si="20"/>
        <v>0</v>
      </c>
      <c r="U163" s="39">
        <f t="shared" si="20"/>
        <v>0</v>
      </c>
      <c r="V163" s="38">
        <f t="shared" si="20"/>
        <v>0</v>
      </c>
      <c r="W163" s="38">
        <f t="shared" si="20"/>
        <v>1642</v>
      </c>
      <c r="X163" s="38">
        <f t="shared" si="20"/>
        <v>0</v>
      </c>
      <c r="Y163" s="38">
        <f t="shared" si="20"/>
        <v>1650</v>
      </c>
    </row>
    <row r="164" spans="1:25" x14ac:dyDescent="0.25">
      <c r="A164" s="40" t="s">
        <v>309</v>
      </c>
      <c r="B164" s="41" t="s">
        <v>87</v>
      </c>
      <c r="C164" s="42"/>
      <c r="D164" s="43"/>
      <c r="E164" s="42"/>
      <c r="F164" s="43"/>
      <c r="G164" s="42"/>
      <c r="H164" s="42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4"/>
      <c r="V164" s="43"/>
      <c r="W164" s="43">
        <v>584</v>
      </c>
      <c r="X164" s="43"/>
      <c r="Y164" s="43"/>
    </row>
    <row r="165" spans="1:25" x14ac:dyDescent="0.25">
      <c r="A165" s="40" t="s">
        <v>310</v>
      </c>
      <c r="B165" s="41" t="s">
        <v>311</v>
      </c>
      <c r="C165" s="42"/>
      <c r="D165" s="43"/>
      <c r="E165" s="42"/>
      <c r="F165" s="43"/>
      <c r="G165" s="42"/>
      <c r="H165" s="42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4"/>
      <c r="V165" s="43"/>
      <c r="W165" s="43"/>
      <c r="X165" s="43"/>
      <c r="Y165" s="43"/>
    </row>
    <row r="166" spans="1:25" x14ac:dyDescent="0.25">
      <c r="A166" s="40" t="s">
        <v>312</v>
      </c>
      <c r="B166" s="41" t="s">
        <v>313</v>
      </c>
      <c r="C166" s="42"/>
      <c r="D166" s="43">
        <v>10</v>
      </c>
      <c r="E166" s="42"/>
      <c r="F166" s="43"/>
      <c r="G166" s="42"/>
      <c r="H166" s="42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4"/>
      <c r="V166" s="43"/>
      <c r="W166" s="43">
        <v>250</v>
      </c>
      <c r="X166" s="43"/>
      <c r="Y166" s="43"/>
    </row>
    <row r="167" spans="1:25" x14ac:dyDescent="0.25">
      <c r="A167" s="40" t="s">
        <v>314</v>
      </c>
      <c r="B167" s="41" t="s">
        <v>315</v>
      </c>
      <c r="C167" s="42"/>
      <c r="D167" s="43">
        <v>35</v>
      </c>
      <c r="E167" s="42"/>
      <c r="F167" s="43"/>
      <c r="G167" s="42"/>
      <c r="H167" s="42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4"/>
      <c r="V167" s="43"/>
      <c r="W167" s="43">
        <v>515</v>
      </c>
      <c r="X167" s="43"/>
      <c r="Y167" s="43"/>
    </row>
    <row r="168" spans="1:25" x14ac:dyDescent="0.25">
      <c r="A168" s="40" t="s">
        <v>316</v>
      </c>
      <c r="B168" s="41" t="s">
        <v>317</v>
      </c>
      <c r="C168" s="42"/>
      <c r="D168" s="43"/>
      <c r="E168" s="42"/>
      <c r="F168" s="43"/>
      <c r="G168" s="42"/>
      <c r="H168" s="42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4"/>
      <c r="V168" s="43"/>
      <c r="W168" s="43">
        <v>293</v>
      </c>
      <c r="X168" s="43"/>
      <c r="Y168" s="43">
        <v>1650</v>
      </c>
    </row>
    <row r="169" spans="1:25" x14ac:dyDescent="0.25">
      <c r="A169" s="40" t="s">
        <v>318</v>
      </c>
      <c r="B169" s="41" t="s">
        <v>319</v>
      </c>
      <c r="C169" s="42"/>
      <c r="D169" s="43"/>
      <c r="E169" s="42"/>
      <c r="F169" s="43"/>
      <c r="G169" s="42"/>
      <c r="H169" s="42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4"/>
      <c r="V169" s="43"/>
      <c r="W169" s="43"/>
      <c r="X169" s="43"/>
      <c r="Y169" s="43"/>
    </row>
    <row r="170" spans="1:25" x14ac:dyDescent="0.25">
      <c r="A170" s="40" t="s">
        <v>480</v>
      </c>
      <c r="B170" s="41" t="s">
        <v>481</v>
      </c>
      <c r="C170" s="42"/>
      <c r="D170" s="43"/>
      <c r="E170" s="42"/>
      <c r="F170" s="43"/>
      <c r="G170" s="42"/>
      <c r="H170" s="42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4"/>
      <c r="V170" s="43"/>
      <c r="W170" s="43"/>
      <c r="X170" s="43"/>
      <c r="Y170" s="43"/>
    </row>
    <row r="171" spans="1:25" x14ac:dyDescent="0.25">
      <c r="A171" s="36">
        <v>21</v>
      </c>
      <c r="B171" s="37" t="s">
        <v>322</v>
      </c>
      <c r="C171" s="38">
        <f t="shared" ref="C171:Y171" si="21">C172+C173</f>
        <v>0</v>
      </c>
      <c r="D171" s="38">
        <f t="shared" si="21"/>
        <v>0</v>
      </c>
      <c r="E171" s="38">
        <f t="shared" si="21"/>
        <v>0</v>
      </c>
      <c r="F171" s="38">
        <f t="shared" si="21"/>
        <v>0</v>
      </c>
      <c r="G171" s="38">
        <f t="shared" si="21"/>
        <v>0</v>
      </c>
      <c r="H171" s="38">
        <f t="shared" si="21"/>
        <v>0</v>
      </c>
      <c r="I171" s="38">
        <f t="shared" si="21"/>
        <v>0</v>
      </c>
      <c r="J171" s="38">
        <f t="shared" si="21"/>
        <v>0</v>
      </c>
      <c r="K171" s="38">
        <f t="shared" si="21"/>
        <v>0</v>
      </c>
      <c r="L171" s="38">
        <f t="shared" si="21"/>
        <v>0</v>
      </c>
      <c r="M171" s="38">
        <f t="shared" si="21"/>
        <v>0</v>
      </c>
      <c r="N171" s="38">
        <f t="shared" si="21"/>
        <v>0</v>
      </c>
      <c r="O171" s="38">
        <f t="shared" si="21"/>
        <v>0</v>
      </c>
      <c r="P171" s="38">
        <f t="shared" si="21"/>
        <v>0</v>
      </c>
      <c r="Q171" s="38">
        <f t="shared" si="21"/>
        <v>0</v>
      </c>
      <c r="R171" s="38">
        <f t="shared" si="21"/>
        <v>0</v>
      </c>
      <c r="S171" s="38">
        <f t="shared" si="21"/>
        <v>0</v>
      </c>
      <c r="T171" s="38">
        <f t="shared" si="21"/>
        <v>0</v>
      </c>
      <c r="U171" s="39">
        <f t="shared" si="21"/>
        <v>0</v>
      </c>
      <c r="V171" s="38">
        <f t="shared" si="21"/>
        <v>0</v>
      </c>
      <c r="W171" s="38">
        <f t="shared" si="21"/>
        <v>840</v>
      </c>
      <c r="X171" s="38">
        <f t="shared" si="21"/>
        <v>0</v>
      </c>
      <c r="Y171" s="38">
        <f t="shared" si="21"/>
        <v>0</v>
      </c>
    </row>
    <row r="172" spans="1:25" x14ac:dyDescent="0.25">
      <c r="A172" s="40" t="s">
        <v>323</v>
      </c>
      <c r="B172" s="41" t="s">
        <v>87</v>
      </c>
      <c r="C172" s="42"/>
      <c r="D172" s="43"/>
      <c r="E172" s="42"/>
      <c r="F172" s="43"/>
      <c r="G172" s="42"/>
      <c r="H172" s="42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4"/>
      <c r="V172" s="43"/>
      <c r="W172" s="43">
        <v>840</v>
      </c>
      <c r="X172" s="43"/>
      <c r="Y172" s="43"/>
    </row>
    <row r="173" spans="1:25" x14ac:dyDescent="0.25">
      <c r="A173" s="40" t="s">
        <v>324</v>
      </c>
      <c r="B173" s="41" t="s">
        <v>325</v>
      </c>
      <c r="C173" s="42"/>
      <c r="D173" s="43"/>
      <c r="E173" s="42"/>
      <c r="F173" s="43"/>
      <c r="G173" s="42"/>
      <c r="H173" s="42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4"/>
      <c r="V173" s="43"/>
      <c r="W173" s="43"/>
      <c r="X173" s="43"/>
      <c r="Y173" s="43"/>
    </row>
    <row r="174" spans="1:25" x14ac:dyDescent="0.25">
      <c r="A174" s="36">
        <v>22</v>
      </c>
      <c r="B174" s="37" t="s">
        <v>326</v>
      </c>
      <c r="C174" s="38">
        <f t="shared" ref="C174:Y174" si="22">C175+C176+C177+C178+C179+C180+C181</f>
        <v>0</v>
      </c>
      <c r="D174" s="38">
        <f t="shared" si="22"/>
        <v>10</v>
      </c>
      <c r="E174" s="38">
        <f t="shared" si="22"/>
        <v>0</v>
      </c>
      <c r="F174" s="38">
        <f t="shared" si="22"/>
        <v>0</v>
      </c>
      <c r="G174" s="38">
        <f t="shared" si="22"/>
        <v>0</v>
      </c>
      <c r="H174" s="38">
        <f t="shared" si="22"/>
        <v>0</v>
      </c>
      <c r="I174" s="38">
        <f t="shared" si="22"/>
        <v>0</v>
      </c>
      <c r="J174" s="38">
        <f t="shared" si="22"/>
        <v>0</v>
      </c>
      <c r="K174" s="38">
        <f t="shared" si="22"/>
        <v>0</v>
      </c>
      <c r="L174" s="38">
        <f t="shared" si="22"/>
        <v>0</v>
      </c>
      <c r="M174" s="38">
        <f t="shared" si="22"/>
        <v>0</v>
      </c>
      <c r="N174" s="38">
        <f t="shared" si="22"/>
        <v>0</v>
      </c>
      <c r="O174" s="38">
        <f t="shared" si="22"/>
        <v>0</v>
      </c>
      <c r="P174" s="38">
        <f t="shared" si="22"/>
        <v>0</v>
      </c>
      <c r="Q174" s="38">
        <f t="shared" si="22"/>
        <v>0</v>
      </c>
      <c r="R174" s="38">
        <f t="shared" si="22"/>
        <v>0</v>
      </c>
      <c r="S174" s="38">
        <f t="shared" si="22"/>
        <v>0</v>
      </c>
      <c r="T174" s="38">
        <f t="shared" si="22"/>
        <v>0</v>
      </c>
      <c r="U174" s="39">
        <f t="shared" si="22"/>
        <v>0</v>
      </c>
      <c r="V174" s="38">
        <f t="shared" si="22"/>
        <v>0</v>
      </c>
      <c r="W174" s="38">
        <f t="shared" si="22"/>
        <v>474</v>
      </c>
      <c r="X174" s="38">
        <f t="shared" si="22"/>
        <v>0</v>
      </c>
      <c r="Y174" s="38">
        <f t="shared" si="22"/>
        <v>3956</v>
      </c>
    </row>
    <row r="175" spans="1:25" ht="25.5" x14ac:dyDescent="0.25">
      <c r="A175" s="40" t="s">
        <v>327</v>
      </c>
      <c r="B175" s="41" t="s">
        <v>104</v>
      </c>
      <c r="C175" s="42"/>
      <c r="D175" s="103">
        <v>10</v>
      </c>
      <c r="E175" s="42"/>
      <c r="F175" s="43"/>
      <c r="G175" s="42"/>
      <c r="H175" s="42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4"/>
      <c r="V175" s="43"/>
      <c r="W175" s="103">
        <v>53</v>
      </c>
      <c r="X175" s="43"/>
      <c r="Y175" s="43"/>
    </row>
    <row r="176" spans="1:25" ht="25.5" x14ac:dyDescent="0.25">
      <c r="A176" s="40" t="s">
        <v>328</v>
      </c>
      <c r="B176" s="41" t="s">
        <v>106</v>
      </c>
      <c r="C176" s="42"/>
      <c r="D176" s="104"/>
      <c r="E176" s="42"/>
      <c r="F176" s="43"/>
      <c r="G176" s="42"/>
      <c r="H176" s="42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4"/>
      <c r="V176" s="43"/>
      <c r="W176" s="104"/>
      <c r="X176" s="43"/>
      <c r="Y176" s="43"/>
    </row>
    <row r="177" spans="1:25" x14ac:dyDescent="0.25">
      <c r="A177" s="40" t="s">
        <v>329</v>
      </c>
      <c r="B177" s="41" t="s">
        <v>330</v>
      </c>
      <c r="C177" s="42"/>
      <c r="D177" s="43"/>
      <c r="E177" s="42"/>
      <c r="F177" s="43"/>
      <c r="G177" s="42"/>
      <c r="H177" s="42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4"/>
      <c r="V177" s="43"/>
      <c r="W177" s="43"/>
      <c r="X177" s="43"/>
      <c r="Y177" s="43"/>
    </row>
    <row r="178" spans="1:25" x14ac:dyDescent="0.25">
      <c r="A178" s="40" t="s">
        <v>331</v>
      </c>
      <c r="B178" s="41" t="s">
        <v>135</v>
      </c>
      <c r="C178" s="42"/>
      <c r="D178" s="43"/>
      <c r="E178" s="42"/>
      <c r="F178" s="43"/>
      <c r="G178" s="42"/>
      <c r="H178" s="42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4"/>
      <c r="V178" s="43"/>
      <c r="W178" s="43">
        <v>19</v>
      </c>
      <c r="X178" s="43"/>
      <c r="Y178" s="43"/>
    </row>
    <row r="179" spans="1:25" x14ac:dyDescent="0.25">
      <c r="A179" s="40" t="s">
        <v>482</v>
      </c>
      <c r="B179" s="41" t="s">
        <v>483</v>
      </c>
      <c r="C179" s="42"/>
      <c r="D179" s="43"/>
      <c r="E179" s="42"/>
      <c r="F179" s="43"/>
      <c r="G179" s="42"/>
      <c r="H179" s="42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4"/>
      <c r="V179" s="43"/>
      <c r="W179" s="43">
        <v>84</v>
      </c>
      <c r="X179" s="43"/>
      <c r="Y179" s="43"/>
    </row>
    <row r="180" spans="1:25" x14ac:dyDescent="0.25">
      <c r="A180" s="40" t="s">
        <v>484</v>
      </c>
      <c r="B180" s="41" t="s">
        <v>335</v>
      </c>
      <c r="C180" s="42"/>
      <c r="D180" s="43"/>
      <c r="E180" s="42"/>
      <c r="F180" s="43"/>
      <c r="G180" s="42"/>
      <c r="H180" s="42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4"/>
      <c r="V180" s="43"/>
      <c r="W180" s="43">
        <v>318</v>
      </c>
      <c r="X180" s="43"/>
      <c r="Y180" s="43">
        <v>3956</v>
      </c>
    </row>
    <row r="181" spans="1:25" x14ac:dyDescent="0.25">
      <c r="A181" s="40" t="s">
        <v>485</v>
      </c>
      <c r="B181" s="41" t="s">
        <v>337</v>
      </c>
      <c r="C181" s="42"/>
      <c r="D181" s="43"/>
      <c r="E181" s="42"/>
      <c r="F181" s="43"/>
      <c r="G181" s="42"/>
      <c r="H181" s="42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4"/>
      <c r="V181" s="43"/>
      <c r="W181" s="43"/>
      <c r="X181" s="43"/>
      <c r="Y181" s="43"/>
    </row>
    <row r="182" spans="1:25" x14ac:dyDescent="0.25">
      <c r="A182" s="36">
        <v>23</v>
      </c>
      <c r="B182" s="37" t="s">
        <v>338</v>
      </c>
      <c r="C182" s="38">
        <f t="shared" ref="C182:Y182" si="23">C183</f>
        <v>0</v>
      </c>
      <c r="D182" s="38">
        <f t="shared" si="23"/>
        <v>0</v>
      </c>
      <c r="E182" s="38">
        <f t="shared" si="23"/>
        <v>0</v>
      </c>
      <c r="F182" s="38">
        <f t="shared" si="23"/>
        <v>0</v>
      </c>
      <c r="G182" s="38">
        <f t="shared" si="23"/>
        <v>0</v>
      </c>
      <c r="H182" s="38">
        <f t="shared" si="23"/>
        <v>0</v>
      </c>
      <c r="I182" s="38">
        <f t="shared" si="23"/>
        <v>0</v>
      </c>
      <c r="J182" s="38">
        <f t="shared" si="23"/>
        <v>0</v>
      </c>
      <c r="K182" s="38">
        <f t="shared" si="23"/>
        <v>0</v>
      </c>
      <c r="L182" s="38">
        <f t="shared" si="23"/>
        <v>0</v>
      </c>
      <c r="M182" s="38">
        <f t="shared" si="23"/>
        <v>0</v>
      </c>
      <c r="N182" s="38">
        <f t="shared" si="23"/>
        <v>0</v>
      </c>
      <c r="O182" s="38">
        <f t="shared" si="23"/>
        <v>0</v>
      </c>
      <c r="P182" s="38">
        <f t="shared" si="23"/>
        <v>0</v>
      </c>
      <c r="Q182" s="38">
        <f t="shared" si="23"/>
        <v>0</v>
      </c>
      <c r="R182" s="38">
        <f t="shared" si="23"/>
        <v>0</v>
      </c>
      <c r="S182" s="38">
        <f t="shared" si="23"/>
        <v>0</v>
      </c>
      <c r="T182" s="38">
        <f t="shared" si="23"/>
        <v>0</v>
      </c>
      <c r="U182" s="39">
        <f t="shared" si="23"/>
        <v>0</v>
      </c>
      <c r="V182" s="38">
        <f t="shared" si="23"/>
        <v>0</v>
      </c>
      <c r="W182" s="38">
        <f t="shared" si="23"/>
        <v>10382</v>
      </c>
      <c r="X182" s="38">
        <f t="shared" si="23"/>
        <v>0</v>
      </c>
      <c r="Y182" s="38">
        <f t="shared" si="23"/>
        <v>0</v>
      </c>
    </row>
    <row r="183" spans="1:25" x14ac:dyDescent="0.25">
      <c r="A183" s="40" t="s">
        <v>339</v>
      </c>
      <c r="B183" s="41" t="s">
        <v>340</v>
      </c>
      <c r="C183" s="42"/>
      <c r="D183" s="43"/>
      <c r="E183" s="42"/>
      <c r="F183" s="43"/>
      <c r="G183" s="42"/>
      <c r="H183" s="42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4"/>
      <c r="V183" s="43"/>
      <c r="W183" s="43">
        <v>10382</v>
      </c>
      <c r="X183" s="43"/>
      <c r="Y183" s="43"/>
    </row>
    <row r="184" spans="1:25" x14ac:dyDescent="0.25">
      <c r="A184" s="36">
        <v>24</v>
      </c>
      <c r="B184" s="37" t="s">
        <v>341</v>
      </c>
      <c r="C184" s="38">
        <f t="shared" ref="C184:Y184" si="24">C185+C186+C187+C188+C189+C190+C191+C192</f>
        <v>0</v>
      </c>
      <c r="D184" s="38">
        <f t="shared" si="24"/>
        <v>0</v>
      </c>
      <c r="E184" s="38">
        <f t="shared" si="24"/>
        <v>0</v>
      </c>
      <c r="F184" s="38">
        <f t="shared" si="24"/>
        <v>0</v>
      </c>
      <c r="G184" s="38">
        <f t="shared" si="24"/>
        <v>0</v>
      </c>
      <c r="H184" s="38">
        <f t="shared" si="24"/>
        <v>0</v>
      </c>
      <c r="I184" s="38">
        <f t="shared" si="24"/>
        <v>0</v>
      </c>
      <c r="J184" s="38">
        <f t="shared" si="24"/>
        <v>0</v>
      </c>
      <c r="K184" s="38">
        <f t="shared" si="24"/>
        <v>0</v>
      </c>
      <c r="L184" s="38">
        <f t="shared" si="24"/>
        <v>0</v>
      </c>
      <c r="M184" s="38">
        <f t="shared" si="24"/>
        <v>0</v>
      </c>
      <c r="N184" s="38">
        <f t="shared" si="24"/>
        <v>0</v>
      </c>
      <c r="O184" s="38">
        <f t="shared" si="24"/>
        <v>0</v>
      </c>
      <c r="P184" s="38">
        <f t="shared" si="24"/>
        <v>0</v>
      </c>
      <c r="Q184" s="38">
        <f t="shared" si="24"/>
        <v>0</v>
      </c>
      <c r="R184" s="38">
        <f t="shared" si="24"/>
        <v>0</v>
      </c>
      <c r="S184" s="38">
        <f t="shared" si="24"/>
        <v>0</v>
      </c>
      <c r="T184" s="38">
        <f t="shared" si="24"/>
        <v>0</v>
      </c>
      <c r="U184" s="39">
        <f t="shared" si="24"/>
        <v>0</v>
      </c>
      <c r="V184" s="38">
        <f t="shared" si="24"/>
        <v>0</v>
      </c>
      <c r="W184" s="38">
        <f t="shared" si="24"/>
        <v>2014</v>
      </c>
      <c r="X184" s="38">
        <f t="shared" si="24"/>
        <v>0</v>
      </c>
      <c r="Y184" s="38">
        <f t="shared" si="24"/>
        <v>0</v>
      </c>
    </row>
    <row r="185" spans="1:25" x14ac:dyDescent="0.25">
      <c r="A185" s="40" t="s">
        <v>342</v>
      </c>
      <c r="B185" s="41" t="s">
        <v>87</v>
      </c>
      <c r="C185" s="42"/>
      <c r="D185" s="43"/>
      <c r="E185" s="42"/>
      <c r="F185" s="43"/>
      <c r="G185" s="42"/>
      <c r="H185" s="42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4"/>
      <c r="V185" s="43"/>
      <c r="W185" s="43"/>
      <c r="X185" s="43"/>
      <c r="Y185" s="43"/>
    </row>
    <row r="186" spans="1:25" x14ac:dyDescent="0.25">
      <c r="A186" s="40" t="s">
        <v>343</v>
      </c>
      <c r="B186" s="41" t="s">
        <v>344</v>
      </c>
      <c r="C186" s="42"/>
      <c r="D186" s="43"/>
      <c r="E186" s="42"/>
      <c r="F186" s="43"/>
      <c r="G186" s="42"/>
      <c r="H186" s="42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4"/>
      <c r="V186" s="43"/>
      <c r="W186" s="43">
        <v>50</v>
      </c>
      <c r="X186" s="43"/>
      <c r="Y186" s="43"/>
    </row>
    <row r="187" spans="1:25" x14ac:dyDescent="0.25">
      <c r="A187" s="40" t="s">
        <v>345</v>
      </c>
      <c r="B187" s="41" t="s">
        <v>346</v>
      </c>
      <c r="C187" s="42"/>
      <c r="D187" s="43"/>
      <c r="E187" s="42"/>
      <c r="F187" s="43"/>
      <c r="G187" s="42"/>
      <c r="H187" s="42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4"/>
      <c r="V187" s="43"/>
      <c r="W187" s="103">
        <v>336</v>
      </c>
      <c r="X187" s="43"/>
      <c r="Y187" s="43"/>
    </row>
    <row r="188" spans="1:25" x14ac:dyDescent="0.25">
      <c r="A188" s="40" t="s">
        <v>347</v>
      </c>
      <c r="B188" s="41" t="s">
        <v>348</v>
      </c>
      <c r="C188" s="42"/>
      <c r="D188" s="43"/>
      <c r="E188" s="42"/>
      <c r="F188" s="43"/>
      <c r="G188" s="42"/>
      <c r="H188" s="42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4"/>
      <c r="V188" s="43"/>
      <c r="W188" s="104"/>
      <c r="X188" s="43"/>
      <c r="Y188" s="43"/>
    </row>
    <row r="189" spans="1:25" x14ac:dyDescent="0.25">
      <c r="A189" s="40" t="s">
        <v>349</v>
      </c>
      <c r="B189" s="41" t="s">
        <v>350</v>
      </c>
      <c r="C189" s="42"/>
      <c r="D189" s="43"/>
      <c r="E189" s="42"/>
      <c r="F189" s="43"/>
      <c r="G189" s="42"/>
      <c r="H189" s="42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4"/>
      <c r="V189" s="43"/>
      <c r="W189" s="103">
        <v>1339</v>
      </c>
      <c r="X189" s="43"/>
      <c r="Y189" s="43"/>
    </row>
    <row r="190" spans="1:25" x14ac:dyDescent="0.25">
      <c r="A190" s="40" t="s">
        <v>351</v>
      </c>
      <c r="B190" s="41" t="s">
        <v>352</v>
      </c>
      <c r="C190" s="42"/>
      <c r="D190" s="43"/>
      <c r="E190" s="42"/>
      <c r="F190" s="43"/>
      <c r="G190" s="42"/>
      <c r="H190" s="42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4"/>
      <c r="V190" s="43"/>
      <c r="W190" s="104"/>
      <c r="X190" s="43"/>
      <c r="Y190" s="43"/>
    </row>
    <row r="191" spans="1:25" x14ac:dyDescent="0.25">
      <c r="A191" s="40" t="s">
        <v>353</v>
      </c>
      <c r="B191" s="41" t="s">
        <v>354</v>
      </c>
      <c r="C191" s="42"/>
      <c r="D191" s="43"/>
      <c r="E191" s="42"/>
      <c r="F191" s="43"/>
      <c r="G191" s="42"/>
      <c r="H191" s="42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4"/>
      <c r="V191" s="43"/>
      <c r="W191" s="43">
        <v>106</v>
      </c>
      <c r="X191" s="43"/>
      <c r="Y191" s="43"/>
    </row>
    <row r="192" spans="1:25" x14ac:dyDescent="0.25">
      <c r="A192" s="40" t="s">
        <v>355</v>
      </c>
      <c r="B192" s="41" t="s">
        <v>356</v>
      </c>
      <c r="C192" s="42"/>
      <c r="D192" s="43"/>
      <c r="E192" s="42"/>
      <c r="F192" s="43"/>
      <c r="G192" s="42"/>
      <c r="H192" s="42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4"/>
      <c r="V192" s="43"/>
      <c r="W192" s="43">
        <v>183</v>
      </c>
      <c r="X192" s="43"/>
      <c r="Y192" s="43"/>
    </row>
    <row r="193" spans="1:25" x14ac:dyDescent="0.25">
      <c r="A193" s="36">
        <v>25</v>
      </c>
      <c r="B193" s="37" t="s">
        <v>357</v>
      </c>
      <c r="C193" s="38">
        <f t="shared" ref="C193:Y193" si="25">C194+C195+C196+C197+C198+C199+C200+C201</f>
        <v>0</v>
      </c>
      <c r="D193" s="38">
        <f t="shared" si="25"/>
        <v>867</v>
      </c>
      <c r="E193" s="38">
        <f t="shared" si="25"/>
        <v>0</v>
      </c>
      <c r="F193" s="38">
        <f t="shared" si="25"/>
        <v>685</v>
      </c>
      <c r="G193" s="38">
        <f t="shared" si="25"/>
        <v>0</v>
      </c>
      <c r="H193" s="38">
        <f t="shared" si="25"/>
        <v>0</v>
      </c>
      <c r="I193" s="38">
        <f t="shared" si="25"/>
        <v>0</v>
      </c>
      <c r="J193" s="38">
        <f t="shared" si="25"/>
        <v>0</v>
      </c>
      <c r="K193" s="38">
        <f t="shared" si="25"/>
        <v>0</v>
      </c>
      <c r="L193" s="38">
        <f t="shared" si="25"/>
        <v>238</v>
      </c>
      <c r="M193" s="38">
        <f t="shared" si="25"/>
        <v>0</v>
      </c>
      <c r="N193" s="38">
        <f t="shared" si="25"/>
        <v>0</v>
      </c>
      <c r="O193" s="38">
        <f t="shared" si="25"/>
        <v>0</v>
      </c>
      <c r="P193" s="38">
        <f t="shared" si="25"/>
        <v>0</v>
      </c>
      <c r="Q193" s="38">
        <f t="shared" si="25"/>
        <v>0</v>
      </c>
      <c r="R193" s="38">
        <f t="shared" si="25"/>
        <v>0</v>
      </c>
      <c r="S193" s="38">
        <f t="shared" si="25"/>
        <v>0</v>
      </c>
      <c r="T193" s="38">
        <f t="shared" si="25"/>
        <v>0</v>
      </c>
      <c r="U193" s="39">
        <f t="shared" si="25"/>
        <v>0</v>
      </c>
      <c r="V193" s="38">
        <f t="shared" si="25"/>
        <v>0</v>
      </c>
      <c r="W193" s="38">
        <f t="shared" si="25"/>
        <v>6220</v>
      </c>
      <c r="X193" s="38">
        <f t="shared" si="25"/>
        <v>0</v>
      </c>
      <c r="Y193" s="38">
        <f t="shared" si="25"/>
        <v>960</v>
      </c>
    </row>
    <row r="194" spans="1:25" x14ac:dyDescent="0.25">
      <c r="A194" s="40" t="s">
        <v>358</v>
      </c>
      <c r="B194" s="41" t="s">
        <v>87</v>
      </c>
      <c r="C194" s="42"/>
      <c r="D194" s="43"/>
      <c r="E194" s="42"/>
      <c r="F194" s="43"/>
      <c r="G194" s="42"/>
      <c r="H194" s="42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4"/>
      <c r="V194" s="43"/>
      <c r="W194" s="43">
        <v>1741</v>
      </c>
      <c r="X194" s="43"/>
      <c r="Y194" s="43"/>
    </row>
    <row r="195" spans="1:25" x14ac:dyDescent="0.25">
      <c r="A195" s="40" t="s">
        <v>359</v>
      </c>
      <c r="B195" s="41" t="s">
        <v>360</v>
      </c>
      <c r="C195" s="42"/>
      <c r="D195" s="43"/>
      <c r="E195" s="42"/>
      <c r="F195" s="43"/>
      <c r="G195" s="42"/>
      <c r="H195" s="42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4"/>
      <c r="V195" s="43"/>
      <c r="W195" s="43">
        <v>50</v>
      </c>
      <c r="X195" s="43"/>
      <c r="Y195" s="43"/>
    </row>
    <row r="196" spans="1:25" ht="25.5" x14ac:dyDescent="0.25">
      <c r="A196" s="40" t="s">
        <v>361</v>
      </c>
      <c r="B196" s="41" t="s">
        <v>362</v>
      </c>
      <c r="C196" s="42"/>
      <c r="D196" s="43"/>
      <c r="E196" s="42"/>
      <c r="F196" s="43"/>
      <c r="G196" s="42"/>
      <c r="H196" s="42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4"/>
      <c r="V196" s="43"/>
      <c r="W196" s="43">
        <v>14</v>
      </c>
      <c r="X196" s="43"/>
      <c r="Y196" s="43"/>
    </row>
    <row r="197" spans="1:25" x14ac:dyDescent="0.25">
      <c r="A197" s="40" t="s">
        <v>363</v>
      </c>
      <c r="B197" s="41" t="s">
        <v>364</v>
      </c>
      <c r="C197" s="42"/>
      <c r="D197" s="43"/>
      <c r="E197" s="42"/>
      <c r="F197" s="43"/>
      <c r="G197" s="42"/>
      <c r="H197" s="42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4"/>
      <c r="V197" s="43"/>
      <c r="W197" s="43"/>
      <c r="X197" s="43"/>
      <c r="Y197" s="43"/>
    </row>
    <row r="198" spans="1:25" x14ac:dyDescent="0.25">
      <c r="A198" s="40" t="s">
        <v>365</v>
      </c>
      <c r="B198" s="41" t="s">
        <v>366</v>
      </c>
      <c r="C198" s="42"/>
      <c r="D198" s="43">
        <v>594</v>
      </c>
      <c r="E198" s="42"/>
      <c r="F198" s="43"/>
      <c r="G198" s="42"/>
      <c r="H198" s="42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4"/>
      <c r="V198" s="43"/>
      <c r="W198" s="43">
        <v>3869</v>
      </c>
      <c r="X198" s="43"/>
      <c r="Y198" s="43"/>
    </row>
    <row r="199" spans="1:25" x14ac:dyDescent="0.25">
      <c r="A199" s="40" t="s">
        <v>367</v>
      </c>
      <c r="B199" s="41" t="s">
        <v>368</v>
      </c>
      <c r="C199" s="42"/>
      <c r="D199" s="43">
        <v>273</v>
      </c>
      <c r="E199" s="42"/>
      <c r="F199" s="43">
        <v>654</v>
      </c>
      <c r="G199" s="42"/>
      <c r="H199" s="42"/>
      <c r="I199" s="43"/>
      <c r="J199" s="43"/>
      <c r="K199" s="43"/>
      <c r="L199" s="43">
        <v>238</v>
      </c>
      <c r="M199" s="43"/>
      <c r="N199" s="43"/>
      <c r="O199" s="43"/>
      <c r="P199" s="43"/>
      <c r="Q199" s="43"/>
      <c r="R199" s="43"/>
      <c r="S199" s="43"/>
      <c r="T199" s="43"/>
      <c r="U199" s="44"/>
      <c r="V199" s="43"/>
      <c r="W199" s="43">
        <v>411</v>
      </c>
      <c r="X199" s="43"/>
      <c r="Y199" s="43">
        <v>960</v>
      </c>
    </row>
    <row r="200" spans="1:25" x14ac:dyDescent="0.25">
      <c r="A200" s="40" t="s">
        <v>369</v>
      </c>
      <c r="B200" s="41" t="s">
        <v>370</v>
      </c>
      <c r="C200" s="42"/>
      <c r="D200" s="43"/>
      <c r="E200" s="42"/>
      <c r="F200" s="43"/>
      <c r="G200" s="42"/>
      <c r="H200" s="42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4"/>
      <c r="V200" s="43"/>
      <c r="W200" s="43">
        <v>57</v>
      </c>
      <c r="X200" s="43"/>
      <c r="Y200" s="43"/>
    </row>
    <row r="201" spans="1:25" x14ac:dyDescent="0.25">
      <c r="A201" s="40" t="s">
        <v>371</v>
      </c>
      <c r="B201" s="41" t="s">
        <v>372</v>
      </c>
      <c r="C201" s="42"/>
      <c r="D201" s="43"/>
      <c r="E201" s="42"/>
      <c r="F201" s="43">
        <v>31</v>
      </c>
      <c r="G201" s="42"/>
      <c r="H201" s="42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4"/>
      <c r="V201" s="43"/>
      <c r="W201" s="43">
        <v>78</v>
      </c>
      <c r="X201" s="43"/>
      <c r="Y201" s="43"/>
    </row>
    <row r="202" spans="1:25" x14ac:dyDescent="0.25">
      <c r="A202" s="36">
        <v>26</v>
      </c>
      <c r="B202" s="37" t="s">
        <v>373</v>
      </c>
      <c r="C202" s="38">
        <f t="shared" ref="C202:Y202" si="26">C203+C204+C205+C206+C207+C208+C209</f>
        <v>0</v>
      </c>
      <c r="D202" s="38">
        <f t="shared" si="26"/>
        <v>0</v>
      </c>
      <c r="E202" s="38">
        <f t="shared" si="26"/>
        <v>0</v>
      </c>
      <c r="F202" s="38">
        <f t="shared" si="26"/>
        <v>156</v>
      </c>
      <c r="G202" s="38">
        <f t="shared" si="26"/>
        <v>0</v>
      </c>
      <c r="H202" s="38">
        <f t="shared" si="26"/>
        <v>0</v>
      </c>
      <c r="I202" s="38">
        <f t="shared" si="26"/>
        <v>0</v>
      </c>
      <c r="J202" s="38">
        <f t="shared" si="26"/>
        <v>0</v>
      </c>
      <c r="K202" s="38">
        <f t="shared" si="26"/>
        <v>0</v>
      </c>
      <c r="L202" s="38">
        <f t="shared" si="26"/>
        <v>36</v>
      </c>
      <c r="M202" s="38">
        <f t="shared" si="26"/>
        <v>0</v>
      </c>
      <c r="N202" s="38">
        <f t="shared" si="26"/>
        <v>0</v>
      </c>
      <c r="O202" s="38">
        <f t="shared" si="26"/>
        <v>0</v>
      </c>
      <c r="P202" s="38">
        <f t="shared" si="26"/>
        <v>0</v>
      </c>
      <c r="Q202" s="38">
        <f t="shared" si="26"/>
        <v>0</v>
      </c>
      <c r="R202" s="38">
        <f t="shared" si="26"/>
        <v>0</v>
      </c>
      <c r="S202" s="38">
        <f t="shared" si="26"/>
        <v>0</v>
      </c>
      <c r="T202" s="38">
        <f t="shared" si="26"/>
        <v>0</v>
      </c>
      <c r="U202" s="39">
        <f t="shared" si="26"/>
        <v>0</v>
      </c>
      <c r="V202" s="38">
        <f t="shared" si="26"/>
        <v>0</v>
      </c>
      <c r="W202" s="38">
        <f t="shared" si="26"/>
        <v>7254</v>
      </c>
      <c r="X202" s="38">
        <f t="shared" si="26"/>
        <v>0</v>
      </c>
      <c r="Y202" s="38">
        <f t="shared" si="26"/>
        <v>36</v>
      </c>
    </row>
    <row r="203" spans="1:25" x14ac:dyDescent="0.25">
      <c r="A203" s="40" t="s">
        <v>374</v>
      </c>
      <c r="B203" s="41" t="s">
        <v>375</v>
      </c>
      <c r="C203" s="42"/>
      <c r="D203" s="43"/>
      <c r="E203" s="42"/>
      <c r="F203" s="43"/>
      <c r="G203" s="42"/>
      <c r="H203" s="42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4"/>
      <c r="V203" s="43"/>
      <c r="W203" s="103">
        <v>2000</v>
      </c>
      <c r="X203" s="43"/>
      <c r="Y203" s="43"/>
    </row>
    <row r="204" spans="1:25" x14ac:dyDescent="0.25">
      <c r="A204" s="40" t="s">
        <v>376</v>
      </c>
      <c r="B204" s="41" t="s">
        <v>377</v>
      </c>
      <c r="C204" s="42"/>
      <c r="D204" s="43"/>
      <c r="E204" s="42"/>
      <c r="F204" s="43"/>
      <c r="G204" s="42"/>
      <c r="H204" s="42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4"/>
      <c r="V204" s="43"/>
      <c r="W204" s="104"/>
      <c r="X204" s="43"/>
      <c r="Y204" s="43"/>
    </row>
    <row r="205" spans="1:25" ht="25.5" x14ac:dyDescent="0.25">
      <c r="A205" s="40" t="s">
        <v>378</v>
      </c>
      <c r="B205" s="41" t="s">
        <v>379</v>
      </c>
      <c r="C205" s="42"/>
      <c r="D205" s="43"/>
      <c r="E205" s="42"/>
      <c r="F205" s="43"/>
      <c r="G205" s="42"/>
      <c r="H205" s="42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4"/>
      <c r="V205" s="43"/>
      <c r="W205" s="43">
        <v>678</v>
      </c>
      <c r="X205" s="43"/>
      <c r="Y205" s="43"/>
    </row>
    <row r="206" spans="1:25" x14ac:dyDescent="0.25">
      <c r="A206" s="40" t="s">
        <v>380</v>
      </c>
      <c r="B206" s="41" t="s">
        <v>381</v>
      </c>
      <c r="C206" s="42"/>
      <c r="D206" s="43"/>
      <c r="E206" s="42"/>
      <c r="F206" s="43"/>
      <c r="G206" s="42"/>
      <c r="H206" s="42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4"/>
      <c r="V206" s="43"/>
      <c r="W206" s="103">
        <v>1512</v>
      </c>
      <c r="X206" s="43"/>
      <c r="Y206" s="43"/>
    </row>
    <row r="207" spans="1:25" x14ac:dyDescent="0.25">
      <c r="A207" s="40" t="s">
        <v>382</v>
      </c>
      <c r="B207" s="41" t="s">
        <v>383</v>
      </c>
      <c r="C207" s="42"/>
      <c r="D207" s="43"/>
      <c r="E207" s="42"/>
      <c r="F207" s="43"/>
      <c r="G207" s="42"/>
      <c r="H207" s="42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4"/>
      <c r="V207" s="43"/>
      <c r="W207" s="104"/>
      <c r="X207" s="43"/>
      <c r="Y207" s="43"/>
    </row>
    <row r="208" spans="1:25" x14ac:dyDescent="0.25">
      <c r="A208" s="40" t="s">
        <v>384</v>
      </c>
      <c r="B208" s="41" t="s">
        <v>385</v>
      </c>
      <c r="C208" s="42"/>
      <c r="D208" s="43"/>
      <c r="E208" s="42"/>
      <c r="F208" s="43"/>
      <c r="G208" s="42"/>
      <c r="H208" s="42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4"/>
      <c r="V208" s="43"/>
      <c r="W208" s="43">
        <v>2389</v>
      </c>
      <c r="X208" s="43"/>
      <c r="Y208" s="43">
        <v>36</v>
      </c>
    </row>
    <row r="209" spans="1:25" x14ac:dyDescent="0.25">
      <c r="A209" s="40" t="s">
        <v>386</v>
      </c>
      <c r="B209" s="41" t="s">
        <v>387</v>
      </c>
      <c r="C209" s="42"/>
      <c r="D209" s="43"/>
      <c r="E209" s="42"/>
      <c r="F209" s="43">
        <v>156</v>
      </c>
      <c r="G209" s="42"/>
      <c r="H209" s="42"/>
      <c r="I209" s="43"/>
      <c r="J209" s="43"/>
      <c r="K209" s="43"/>
      <c r="L209" s="43">
        <v>36</v>
      </c>
      <c r="M209" s="43"/>
      <c r="N209" s="43"/>
      <c r="O209" s="43"/>
      <c r="P209" s="43"/>
      <c r="Q209" s="43"/>
      <c r="R209" s="43"/>
      <c r="S209" s="43"/>
      <c r="T209" s="43"/>
      <c r="U209" s="44"/>
      <c r="V209" s="43"/>
      <c r="W209" s="43">
        <v>675</v>
      </c>
      <c r="X209" s="43"/>
      <c r="Y209" s="43"/>
    </row>
    <row r="210" spans="1:25" x14ac:dyDescent="0.25">
      <c r="A210" s="36">
        <v>27</v>
      </c>
      <c r="B210" s="37" t="s">
        <v>388</v>
      </c>
      <c r="C210" s="38">
        <f t="shared" ref="C210:Y210" si="27">C211+C212+C213+C214+C215+C216+C217+C218+C219</f>
        <v>0</v>
      </c>
      <c r="D210" s="38">
        <f t="shared" si="27"/>
        <v>0</v>
      </c>
      <c r="E210" s="38">
        <f t="shared" si="27"/>
        <v>0</v>
      </c>
      <c r="F210" s="38">
        <f t="shared" si="27"/>
        <v>0</v>
      </c>
      <c r="G210" s="38">
        <f t="shared" si="27"/>
        <v>0</v>
      </c>
      <c r="H210" s="38">
        <f t="shared" si="27"/>
        <v>0</v>
      </c>
      <c r="I210" s="38">
        <f t="shared" si="27"/>
        <v>0</v>
      </c>
      <c r="J210" s="38">
        <f t="shared" si="27"/>
        <v>0</v>
      </c>
      <c r="K210" s="38">
        <f t="shared" si="27"/>
        <v>0</v>
      </c>
      <c r="L210" s="38">
        <f t="shared" si="27"/>
        <v>0</v>
      </c>
      <c r="M210" s="38">
        <f t="shared" si="27"/>
        <v>0</v>
      </c>
      <c r="N210" s="38">
        <f t="shared" si="27"/>
        <v>0</v>
      </c>
      <c r="O210" s="38">
        <f t="shared" si="27"/>
        <v>0</v>
      </c>
      <c r="P210" s="38">
        <f t="shared" si="27"/>
        <v>0</v>
      </c>
      <c r="Q210" s="38">
        <f t="shared" si="27"/>
        <v>0</v>
      </c>
      <c r="R210" s="38">
        <f t="shared" si="27"/>
        <v>0</v>
      </c>
      <c r="S210" s="38">
        <f t="shared" si="27"/>
        <v>0</v>
      </c>
      <c r="T210" s="38">
        <f t="shared" si="27"/>
        <v>0</v>
      </c>
      <c r="U210" s="39">
        <f t="shared" si="27"/>
        <v>0</v>
      </c>
      <c r="V210" s="38">
        <f t="shared" si="27"/>
        <v>0</v>
      </c>
      <c r="W210" s="38">
        <f t="shared" si="27"/>
        <v>92424</v>
      </c>
      <c r="X210" s="38">
        <f t="shared" si="27"/>
        <v>0</v>
      </c>
      <c r="Y210" s="38">
        <f t="shared" si="27"/>
        <v>523</v>
      </c>
    </row>
    <row r="211" spans="1:25" ht="25.5" x14ac:dyDescent="0.25">
      <c r="A211" s="40" t="s">
        <v>389</v>
      </c>
      <c r="B211" s="41" t="s">
        <v>180</v>
      </c>
      <c r="C211" s="42"/>
      <c r="D211" s="103"/>
      <c r="E211" s="42"/>
      <c r="F211" s="43"/>
      <c r="G211" s="42"/>
      <c r="H211" s="42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4"/>
      <c r="V211" s="43"/>
      <c r="W211" s="103">
        <v>13218</v>
      </c>
      <c r="X211" s="43"/>
      <c r="Y211" s="43"/>
    </row>
    <row r="212" spans="1:25" ht="25.5" x14ac:dyDescent="0.25">
      <c r="A212" s="40" t="s">
        <v>390</v>
      </c>
      <c r="B212" s="41" t="s">
        <v>391</v>
      </c>
      <c r="C212" s="42"/>
      <c r="D212" s="104"/>
      <c r="E212" s="42"/>
      <c r="F212" s="43"/>
      <c r="G212" s="42"/>
      <c r="H212" s="42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4"/>
      <c r="V212" s="43"/>
      <c r="W212" s="104"/>
      <c r="X212" s="43"/>
      <c r="Y212" s="43"/>
    </row>
    <row r="213" spans="1:25" x14ac:dyDescent="0.25">
      <c r="A213" s="40" t="s">
        <v>392</v>
      </c>
      <c r="B213" s="41" t="s">
        <v>393</v>
      </c>
      <c r="C213" s="42"/>
      <c r="D213" s="43"/>
      <c r="E213" s="42"/>
      <c r="F213" s="43"/>
      <c r="G213" s="42"/>
      <c r="H213" s="42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4"/>
      <c r="V213" s="43"/>
      <c r="W213" s="43">
        <v>1347</v>
      </c>
      <c r="X213" s="43"/>
      <c r="Y213" s="43"/>
    </row>
    <row r="214" spans="1:25" ht="25.5" x14ac:dyDescent="0.25">
      <c r="A214" s="40" t="s">
        <v>394</v>
      </c>
      <c r="B214" s="41" t="s">
        <v>395</v>
      </c>
      <c r="C214" s="42"/>
      <c r="D214" s="43"/>
      <c r="E214" s="42"/>
      <c r="F214" s="43"/>
      <c r="G214" s="42"/>
      <c r="H214" s="42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4"/>
      <c r="V214" s="43"/>
      <c r="W214" s="43">
        <v>1326</v>
      </c>
      <c r="X214" s="43"/>
      <c r="Y214" s="43"/>
    </row>
    <row r="215" spans="1:25" x14ac:dyDescent="0.25">
      <c r="A215" s="40" t="s">
        <v>396</v>
      </c>
      <c r="B215" s="41" t="s">
        <v>397</v>
      </c>
      <c r="C215" s="42"/>
      <c r="D215" s="43"/>
      <c r="E215" s="42"/>
      <c r="F215" s="43"/>
      <c r="G215" s="42"/>
      <c r="H215" s="42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4"/>
      <c r="V215" s="43"/>
      <c r="W215" s="103">
        <v>61788</v>
      </c>
      <c r="X215" s="43"/>
      <c r="Y215" s="103">
        <v>523</v>
      </c>
    </row>
    <row r="216" spans="1:25" x14ac:dyDescent="0.25">
      <c r="A216" s="40" t="s">
        <v>398</v>
      </c>
      <c r="B216" s="41" t="s">
        <v>399</v>
      </c>
      <c r="C216" s="42"/>
      <c r="D216" s="43"/>
      <c r="E216" s="42"/>
      <c r="F216" s="43"/>
      <c r="G216" s="42"/>
      <c r="H216" s="42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4"/>
      <c r="V216" s="43"/>
      <c r="W216" s="104"/>
      <c r="X216" s="43"/>
      <c r="Y216" s="104"/>
    </row>
    <row r="217" spans="1:25" x14ac:dyDescent="0.25">
      <c r="A217" s="40" t="s">
        <v>400</v>
      </c>
      <c r="B217" s="41" t="s">
        <v>401</v>
      </c>
      <c r="C217" s="42"/>
      <c r="D217" s="43"/>
      <c r="E217" s="42"/>
      <c r="F217" s="43"/>
      <c r="G217" s="42"/>
      <c r="H217" s="42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4"/>
      <c r="V217" s="43"/>
      <c r="W217" s="43">
        <v>1950</v>
      </c>
      <c r="X217" s="43"/>
      <c r="Y217" s="43"/>
    </row>
    <row r="218" spans="1:25" x14ac:dyDescent="0.25">
      <c r="A218" s="40" t="s">
        <v>402</v>
      </c>
      <c r="B218" s="41" t="s">
        <v>403</v>
      </c>
      <c r="C218" s="42"/>
      <c r="D218" s="43"/>
      <c r="E218" s="42"/>
      <c r="F218" s="43"/>
      <c r="G218" s="42"/>
      <c r="H218" s="42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4"/>
      <c r="V218" s="43"/>
      <c r="W218" s="43">
        <v>12461</v>
      </c>
      <c r="X218" s="43"/>
      <c r="Y218" s="43"/>
    </row>
    <row r="219" spans="1:25" x14ac:dyDescent="0.25">
      <c r="A219" s="40" t="s">
        <v>404</v>
      </c>
      <c r="B219" s="41" t="s">
        <v>405</v>
      </c>
      <c r="C219" s="42"/>
      <c r="D219" s="43"/>
      <c r="E219" s="42"/>
      <c r="F219" s="43"/>
      <c r="G219" s="42"/>
      <c r="H219" s="42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4"/>
      <c r="V219" s="43"/>
      <c r="W219" s="43">
        <v>334</v>
      </c>
      <c r="X219" s="43"/>
      <c r="Y219" s="43"/>
    </row>
    <row r="220" spans="1:25" x14ac:dyDescent="0.25">
      <c r="A220" s="36">
        <v>28</v>
      </c>
      <c r="B220" s="37" t="s">
        <v>406</v>
      </c>
      <c r="C220" s="38">
        <f t="shared" ref="C220:Y220" si="28">C221+C222+C223+C224</f>
        <v>0</v>
      </c>
      <c r="D220" s="38">
        <f t="shared" si="28"/>
        <v>111</v>
      </c>
      <c r="E220" s="38">
        <f t="shared" si="28"/>
        <v>0</v>
      </c>
      <c r="F220" s="38">
        <f t="shared" si="28"/>
        <v>0</v>
      </c>
      <c r="G220" s="38">
        <f t="shared" si="28"/>
        <v>0</v>
      </c>
      <c r="H220" s="38">
        <f t="shared" si="28"/>
        <v>0</v>
      </c>
      <c r="I220" s="38">
        <f t="shared" si="28"/>
        <v>0</v>
      </c>
      <c r="J220" s="38">
        <f t="shared" si="28"/>
        <v>0</v>
      </c>
      <c r="K220" s="38">
        <f t="shared" si="28"/>
        <v>0</v>
      </c>
      <c r="L220" s="38">
        <f t="shared" si="28"/>
        <v>0</v>
      </c>
      <c r="M220" s="38">
        <f t="shared" si="28"/>
        <v>0</v>
      </c>
      <c r="N220" s="38">
        <f t="shared" si="28"/>
        <v>0</v>
      </c>
      <c r="O220" s="38">
        <f t="shared" si="28"/>
        <v>0</v>
      </c>
      <c r="P220" s="38">
        <f t="shared" si="28"/>
        <v>0</v>
      </c>
      <c r="Q220" s="38">
        <f t="shared" si="28"/>
        <v>0</v>
      </c>
      <c r="R220" s="38">
        <f t="shared" si="28"/>
        <v>28</v>
      </c>
      <c r="S220" s="38">
        <f t="shared" si="28"/>
        <v>0</v>
      </c>
      <c r="T220" s="38">
        <f t="shared" si="28"/>
        <v>0</v>
      </c>
      <c r="U220" s="39">
        <f t="shared" si="28"/>
        <v>0</v>
      </c>
      <c r="V220" s="38">
        <f t="shared" si="28"/>
        <v>0</v>
      </c>
      <c r="W220" s="38">
        <f t="shared" si="28"/>
        <v>4003</v>
      </c>
      <c r="X220" s="38">
        <f t="shared" si="28"/>
        <v>0</v>
      </c>
      <c r="Y220" s="38">
        <f t="shared" si="28"/>
        <v>35</v>
      </c>
    </row>
    <row r="221" spans="1:25" x14ac:dyDescent="0.25">
      <c r="A221" s="40" t="s">
        <v>407</v>
      </c>
      <c r="B221" s="41" t="s">
        <v>87</v>
      </c>
      <c r="C221" s="42"/>
      <c r="D221" s="43">
        <v>111</v>
      </c>
      <c r="E221" s="42"/>
      <c r="F221" s="43"/>
      <c r="G221" s="42"/>
      <c r="H221" s="42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4"/>
      <c r="V221" s="43"/>
      <c r="W221" s="43">
        <v>302</v>
      </c>
      <c r="X221" s="43"/>
      <c r="Y221" s="43"/>
    </row>
    <row r="222" spans="1:25" ht="25.5" x14ac:dyDescent="0.25">
      <c r="A222" s="40" t="s">
        <v>408</v>
      </c>
      <c r="B222" s="41" t="s">
        <v>409</v>
      </c>
      <c r="C222" s="42"/>
      <c r="D222" s="43"/>
      <c r="E222" s="42"/>
      <c r="F222" s="43"/>
      <c r="G222" s="42"/>
      <c r="H222" s="42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4"/>
      <c r="V222" s="43"/>
      <c r="W222" s="43">
        <v>1638</v>
      </c>
      <c r="X222" s="43"/>
      <c r="Y222" s="43"/>
    </row>
    <row r="223" spans="1:25" x14ac:dyDescent="0.25">
      <c r="A223" s="40" t="s">
        <v>410</v>
      </c>
      <c r="B223" s="41" t="s">
        <v>411</v>
      </c>
      <c r="C223" s="42"/>
      <c r="D223" s="43"/>
      <c r="E223" s="42"/>
      <c r="F223" s="43"/>
      <c r="G223" s="42"/>
      <c r="H223" s="42"/>
      <c r="I223" s="43"/>
      <c r="J223" s="43"/>
      <c r="K223" s="43"/>
      <c r="L223" s="43"/>
      <c r="M223" s="43"/>
      <c r="N223" s="43"/>
      <c r="O223" s="43"/>
      <c r="P223" s="43"/>
      <c r="Q223" s="43"/>
      <c r="R223" s="43">
        <v>28</v>
      </c>
      <c r="S223" s="43"/>
      <c r="T223" s="43"/>
      <c r="U223" s="44"/>
      <c r="V223" s="43"/>
      <c r="W223" s="43">
        <v>1343</v>
      </c>
      <c r="X223" s="43"/>
      <c r="Y223" s="43">
        <v>35</v>
      </c>
    </row>
    <row r="224" spans="1:25" x14ac:dyDescent="0.25">
      <c r="A224" s="40" t="s">
        <v>412</v>
      </c>
      <c r="B224" s="41" t="s">
        <v>413</v>
      </c>
      <c r="C224" s="42"/>
      <c r="D224" s="43"/>
      <c r="E224" s="42"/>
      <c r="F224" s="43"/>
      <c r="G224" s="42"/>
      <c r="H224" s="42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4"/>
      <c r="V224" s="43"/>
      <c r="W224" s="43">
        <v>720</v>
      </c>
      <c r="X224" s="43"/>
      <c r="Y224" s="43"/>
    </row>
    <row r="225" spans="1:25" x14ac:dyDescent="0.25">
      <c r="A225" s="36">
        <v>29</v>
      </c>
      <c r="B225" s="37" t="s">
        <v>414</v>
      </c>
      <c r="C225" s="38">
        <f t="shared" ref="C225:Y225" si="29">C226+C227+C228+C229+C230+C231+C232+C233+C234</f>
        <v>0</v>
      </c>
      <c r="D225" s="38">
        <f t="shared" si="29"/>
        <v>160</v>
      </c>
      <c r="E225" s="38">
        <f t="shared" si="29"/>
        <v>0</v>
      </c>
      <c r="F225" s="38">
        <f t="shared" si="29"/>
        <v>109</v>
      </c>
      <c r="G225" s="38">
        <f t="shared" si="29"/>
        <v>0</v>
      </c>
      <c r="H225" s="38">
        <f t="shared" si="29"/>
        <v>0</v>
      </c>
      <c r="I225" s="38">
        <f t="shared" si="29"/>
        <v>0</v>
      </c>
      <c r="J225" s="38">
        <f t="shared" si="29"/>
        <v>0</v>
      </c>
      <c r="K225" s="38">
        <f t="shared" si="29"/>
        <v>0</v>
      </c>
      <c r="L225" s="38">
        <f t="shared" si="29"/>
        <v>219</v>
      </c>
      <c r="M225" s="38">
        <f t="shared" si="29"/>
        <v>0</v>
      </c>
      <c r="N225" s="38">
        <f t="shared" si="29"/>
        <v>0</v>
      </c>
      <c r="O225" s="38">
        <f t="shared" si="29"/>
        <v>0</v>
      </c>
      <c r="P225" s="38">
        <f t="shared" si="29"/>
        <v>0</v>
      </c>
      <c r="Q225" s="38">
        <f t="shared" si="29"/>
        <v>0</v>
      </c>
      <c r="R225" s="38">
        <f t="shared" si="29"/>
        <v>0</v>
      </c>
      <c r="S225" s="38">
        <f t="shared" si="29"/>
        <v>0</v>
      </c>
      <c r="T225" s="38">
        <f t="shared" si="29"/>
        <v>0</v>
      </c>
      <c r="U225" s="39">
        <f t="shared" si="29"/>
        <v>0</v>
      </c>
      <c r="V225" s="38">
        <f t="shared" si="29"/>
        <v>0</v>
      </c>
      <c r="W225" s="38">
        <f t="shared" si="29"/>
        <v>8312</v>
      </c>
      <c r="X225" s="38">
        <f t="shared" si="29"/>
        <v>0</v>
      </c>
      <c r="Y225" s="38">
        <f t="shared" si="29"/>
        <v>30</v>
      </c>
    </row>
    <row r="226" spans="1:25" ht="25.5" x14ac:dyDescent="0.25">
      <c r="A226" s="40" t="s">
        <v>415</v>
      </c>
      <c r="B226" s="41" t="s">
        <v>416</v>
      </c>
      <c r="C226" s="42"/>
      <c r="D226" s="43"/>
      <c r="E226" s="42"/>
      <c r="F226" s="43"/>
      <c r="G226" s="42"/>
      <c r="H226" s="42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4"/>
      <c r="V226" s="43"/>
      <c r="W226" s="103">
        <v>5397</v>
      </c>
      <c r="X226" s="43"/>
      <c r="Y226" s="43"/>
    </row>
    <row r="227" spans="1:25" ht="25.5" x14ac:dyDescent="0.25">
      <c r="A227" s="40" t="s">
        <v>417</v>
      </c>
      <c r="B227" s="41" t="s">
        <v>418</v>
      </c>
      <c r="C227" s="42"/>
      <c r="D227" s="43"/>
      <c r="E227" s="42"/>
      <c r="F227" s="43"/>
      <c r="G227" s="42"/>
      <c r="H227" s="42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4"/>
      <c r="V227" s="43"/>
      <c r="W227" s="105"/>
      <c r="X227" s="43"/>
      <c r="Y227" s="43"/>
    </row>
    <row r="228" spans="1:25" ht="25.5" x14ac:dyDescent="0.25">
      <c r="A228" s="40" t="s">
        <v>419</v>
      </c>
      <c r="B228" s="41" t="s">
        <v>420</v>
      </c>
      <c r="C228" s="42"/>
      <c r="D228" s="43"/>
      <c r="E228" s="42"/>
      <c r="F228" s="43"/>
      <c r="G228" s="42"/>
      <c r="H228" s="42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4"/>
      <c r="V228" s="43"/>
      <c r="W228" s="105"/>
      <c r="X228" s="43"/>
      <c r="Y228" s="43"/>
    </row>
    <row r="229" spans="1:25" ht="25.5" x14ac:dyDescent="0.25">
      <c r="A229" s="40" t="s">
        <v>421</v>
      </c>
      <c r="B229" s="41" t="s">
        <v>422</v>
      </c>
      <c r="C229" s="42"/>
      <c r="D229" s="43"/>
      <c r="E229" s="42"/>
      <c r="F229" s="43"/>
      <c r="G229" s="42"/>
      <c r="H229" s="42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4"/>
      <c r="V229" s="43"/>
      <c r="W229" s="104"/>
      <c r="X229" s="43"/>
      <c r="Y229" s="43"/>
    </row>
    <row r="230" spans="1:25" x14ac:dyDescent="0.25">
      <c r="A230" s="40" t="s">
        <v>423</v>
      </c>
      <c r="B230" s="41" t="s">
        <v>424</v>
      </c>
      <c r="C230" s="42"/>
      <c r="D230" s="103">
        <v>160</v>
      </c>
      <c r="E230" s="42"/>
      <c r="F230" s="43"/>
      <c r="G230" s="42"/>
      <c r="H230" s="42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4"/>
      <c r="V230" s="43"/>
      <c r="W230" s="103">
        <v>656</v>
      </c>
      <c r="X230" s="43"/>
      <c r="Y230" s="43"/>
    </row>
    <row r="231" spans="1:25" x14ac:dyDescent="0.25">
      <c r="A231" s="40" t="s">
        <v>425</v>
      </c>
      <c r="B231" s="41" t="s">
        <v>426</v>
      </c>
      <c r="C231" s="42"/>
      <c r="D231" s="105"/>
      <c r="E231" s="42"/>
      <c r="F231" s="43"/>
      <c r="G231" s="42"/>
      <c r="H231" s="42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4"/>
      <c r="V231" s="43"/>
      <c r="W231" s="105"/>
      <c r="X231" s="43"/>
      <c r="Y231" s="43"/>
    </row>
    <row r="232" spans="1:25" x14ac:dyDescent="0.25">
      <c r="A232" s="40" t="s">
        <v>427</v>
      </c>
      <c r="B232" s="41" t="s">
        <v>428</v>
      </c>
      <c r="C232" s="42"/>
      <c r="D232" s="104"/>
      <c r="E232" s="42"/>
      <c r="F232" s="43"/>
      <c r="G232" s="42"/>
      <c r="H232" s="42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4"/>
      <c r="V232" s="43"/>
      <c r="W232" s="104"/>
      <c r="X232" s="43"/>
      <c r="Y232" s="43"/>
    </row>
    <row r="233" spans="1:25" x14ac:dyDescent="0.25">
      <c r="A233" s="40" t="s">
        <v>429</v>
      </c>
      <c r="B233" s="41" t="s">
        <v>430</v>
      </c>
      <c r="C233" s="42"/>
      <c r="D233" s="43"/>
      <c r="E233" s="42"/>
      <c r="F233" s="43"/>
      <c r="G233" s="42"/>
      <c r="H233" s="42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4"/>
      <c r="V233" s="43"/>
      <c r="W233" s="43">
        <v>1189</v>
      </c>
      <c r="X233" s="43"/>
      <c r="Y233" s="43">
        <v>30</v>
      </c>
    </row>
    <row r="234" spans="1:25" x14ac:dyDescent="0.25">
      <c r="A234" s="40" t="s">
        <v>431</v>
      </c>
      <c r="B234" s="41" t="s">
        <v>432</v>
      </c>
      <c r="C234" s="42"/>
      <c r="D234" s="43"/>
      <c r="E234" s="42"/>
      <c r="F234" s="43">
        <v>109</v>
      </c>
      <c r="G234" s="42"/>
      <c r="H234" s="42"/>
      <c r="I234" s="43"/>
      <c r="J234" s="43"/>
      <c r="K234" s="43"/>
      <c r="L234" s="43">
        <v>219</v>
      </c>
      <c r="M234" s="43"/>
      <c r="N234" s="43"/>
      <c r="O234" s="43"/>
      <c r="P234" s="43"/>
      <c r="Q234" s="43"/>
      <c r="R234" s="43"/>
      <c r="S234" s="43"/>
      <c r="T234" s="43"/>
      <c r="U234" s="44"/>
      <c r="V234" s="43"/>
      <c r="W234" s="43">
        <v>1070</v>
      </c>
      <c r="X234" s="43"/>
      <c r="Y234" s="43"/>
    </row>
    <row r="235" spans="1:25" x14ac:dyDescent="0.25">
      <c r="A235" s="36">
        <v>30</v>
      </c>
      <c r="B235" s="37" t="s">
        <v>433</v>
      </c>
      <c r="C235" s="38">
        <f t="shared" ref="C235:Y235" si="30">C236+C237+C238+C239+C240+C241+C242+C243+C244</f>
        <v>0</v>
      </c>
      <c r="D235" s="38">
        <f t="shared" si="30"/>
        <v>4666</v>
      </c>
      <c r="E235" s="38">
        <f t="shared" si="30"/>
        <v>0</v>
      </c>
      <c r="F235" s="38">
        <f t="shared" si="30"/>
        <v>0</v>
      </c>
      <c r="G235" s="38">
        <f t="shared" si="30"/>
        <v>0</v>
      </c>
      <c r="H235" s="38">
        <f t="shared" si="30"/>
        <v>0</v>
      </c>
      <c r="I235" s="38">
        <f t="shared" si="30"/>
        <v>0</v>
      </c>
      <c r="J235" s="38">
        <f t="shared" si="30"/>
        <v>0</v>
      </c>
      <c r="K235" s="38">
        <f t="shared" si="30"/>
        <v>0</v>
      </c>
      <c r="L235" s="38">
        <f t="shared" si="30"/>
        <v>0</v>
      </c>
      <c r="M235" s="38">
        <f t="shared" si="30"/>
        <v>0</v>
      </c>
      <c r="N235" s="38">
        <f t="shared" si="30"/>
        <v>0</v>
      </c>
      <c r="O235" s="38">
        <f t="shared" si="30"/>
        <v>0</v>
      </c>
      <c r="P235" s="38">
        <f t="shared" si="30"/>
        <v>0</v>
      </c>
      <c r="Q235" s="38">
        <f t="shared" si="30"/>
        <v>0</v>
      </c>
      <c r="R235" s="38">
        <f t="shared" si="30"/>
        <v>0</v>
      </c>
      <c r="S235" s="38">
        <f t="shared" si="30"/>
        <v>0</v>
      </c>
      <c r="T235" s="38">
        <f t="shared" si="30"/>
        <v>0</v>
      </c>
      <c r="U235" s="39">
        <f t="shared" si="30"/>
        <v>0</v>
      </c>
      <c r="V235" s="38">
        <f t="shared" si="30"/>
        <v>0</v>
      </c>
      <c r="W235" s="38">
        <f t="shared" si="30"/>
        <v>5255</v>
      </c>
      <c r="X235" s="38">
        <f t="shared" si="30"/>
        <v>0</v>
      </c>
      <c r="Y235" s="38">
        <f t="shared" si="30"/>
        <v>1460</v>
      </c>
    </row>
    <row r="236" spans="1:25" ht="25.5" x14ac:dyDescent="0.25">
      <c r="A236" s="40" t="s">
        <v>434</v>
      </c>
      <c r="B236" s="41" t="s">
        <v>106</v>
      </c>
      <c r="C236" s="42"/>
      <c r="D236" s="43"/>
      <c r="E236" s="42"/>
      <c r="F236" s="43"/>
      <c r="G236" s="42"/>
      <c r="H236" s="42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4"/>
      <c r="V236" s="43"/>
      <c r="W236" s="103">
        <v>200</v>
      </c>
      <c r="X236" s="43"/>
      <c r="Y236" s="43"/>
    </row>
    <row r="237" spans="1:25" ht="25.5" x14ac:dyDescent="0.25">
      <c r="A237" s="40" t="s">
        <v>435</v>
      </c>
      <c r="B237" s="41" t="s">
        <v>127</v>
      </c>
      <c r="C237" s="42"/>
      <c r="D237" s="43"/>
      <c r="E237" s="42"/>
      <c r="F237" s="43"/>
      <c r="G237" s="42"/>
      <c r="H237" s="42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4"/>
      <c r="V237" s="43"/>
      <c r="W237" s="105"/>
      <c r="X237" s="43"/>
      <c r="Y237" s="43"/>
    </row>
    <row r="238" spans="1:25" ht="25.5" x14ac:dyDescent="0.25">
      <c r="A238" s="40" t="s">
        <v>436</v>
      </c>
      <c r="B238" s="41" t="s">
        <v>183</v>
      </c>
      <c r="C238" s="42"/>
      <c r="D238" s="43"/>
      <c r="E238" s="42"/>
      <c r="F238" s="43"/>
      <c r="G238" s="42"/>
      <c r="H238" s="42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4"/>
      <c r="V238" s="43"/>
      <c r="W238" s="104"/>
      <c r="X238" s="43"/>
      <c r="Y238" s="43"/>
    </row>
    <row r="239" spans="1:25" x14ac:dyDescent="0.25">
      <c r="A239" s="40" t="s">
        <v>437</v>
      </c>
      <c r="B239" s="41" t="s">
        <v>438</v>
      </c>
      <c r="C239" s="42"/>
      <c r="D239" s="43"/>
      <c r="E239" s="42"/>
      <c r="F239" s="43"/>
      <c r="G239" s="42"/>
      <c r="H239" s="42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4"/>
      <c r="V239" s="43"/>
      <c r="W239" s="43">
        <v>319</v>
      </c>
      <c r="X239" s="43"/>
      <c r="Y239" s="43"/>
    </row>
    <row r="240" spans="1:25" x14ac:dyDescent="0.25">
      <c r="A240" s="40" t="s">
        <v>439</v>
      </c>
      <c r="B240" s="41" t="s">
        <v>440</v>
      </c>
      <c r="C240" s="42"/>
      <c r="D240" s="43">
        <v>3468</v>
      </c>
      <c r="E240" s="42"/>
      <c r="F240" s="43"/>
      <c r="G240" s="42"/>
      <c r="H240" s="42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4"/>
      <c r="V240" s="43"/>
      <c r="W240" s="43">
        <v>3072</v>
      </c>
      <c r="X240" s="43"/>
      <c r="Y240" s="43"/>
    </row>
    <row r="241" spans="1:25" x14ac:dyDescent="0.25">
      <c r="A241" s="40" t="s">
        <v>441</v>
      </c>
      <c r="B241" s="41" t="s">
        <v>442</v>
      </c>
      <c r="C241" s="42"/>
      <c r="D241" s="43"/>
      <c r="E241" s="42"/>
      <c r="F241" s="43"/>
      <c r="G241" s="42"/>
      <c r="H241" s="42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4"/>
      <c r="V241" s="43"/>
      <c r="W241" s="45">
        <v>47</v>
      </c>
      <c r="X241" s="43"/>
      <c r="Y241" s="43"/>
    </row>
    <row r="242" spans="1:25" x14ac:dyDescent="0.25">
      <c r="A242" s="40" t="s">
        <v>443</v>
      </c>
      <c r="B242" s="41" t="s">
        <v>444</v>
      </c>
      <c r="C242" s="42"/>
      <c r="D242" s="43"/>
      <c r="E242" s="42"/>
      <c r="F242" s="43"/>
      <c r="G242" s="42"/>
      <c r="H242" s="42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4"/>
      <c r="V242" s="43"/>
      <c r="W242" s="46">
        <v>159</v>
      </c>
      <c r="X242" s="43"/>
      <c r="Y242" s="43"/>
    </row>
    <row r="243" spans="1:25" x14ac:dyDescent="0.25">
      <c r="A243" s="40" t="s">
        <v>445</v>
      </c>
      <c r="B243" s="41" t="s">
        <v>446</v>
      </c>
      <c r="C243" s="42"/>
      <c r="D243" s="43">
        <v>1198</v>
      </c>
      <c r="E243" s="42"/>
      <c r="F243" s="43"/>
      <c r="G243" s="42"/>
      <c r="H243" s="42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4"/>
      <c r="V243" s="43"/>
      <c r="W243" s="43">
        <v>1287</v>
      </c>
      <c r="X243" s="43"/>
      <c r="Y243" s="43">
        <v>1460</v>
      </c>
    </row>
    <row r="244" spans="1:25" x14ac:dyDescent="0.25">
      <c r="A244" s="40" t="s">
        <v>447</v>
      </c>
      <c r="B244" s="41" t="s">
        <v>448</v>
      </c>
      <c r="C244" s="42"/>
      <c r="D244" s="43"/>
      <c r="E244" s="42"/>
      <c r="F244" s="43"/>
      <c r="G244" s="42"/>
      <c r="H244" s="42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4"/>
      <c r="V244" s="43"/>
      <c r="W244" s="43">
        <v>171</v>
      </c>
      <c r="X244" s="43"/>
      <c r="Y244" s="43"/>
    </row>
    <row r="245" spans="1:25" s="11" customFormat="1" ht="14.25" x14ac:dyDescent="0.2">
      <c r="A245" s="106" t="s">
        <v>449</v>
      </c>
      <c r="B245" s="107"/>
      <c r="C245" s="49">
        <f t="shared" ref="C245:Y245" si="31">SUM(C7:C244)/2</f>
        <v>37</v>
      </c>
      <c r="D245" s="49">
        <f t="shared" si="31"/>
        <v>15025</v>
      </c>
      <c r="E245" s="49">
        <f t="shared" si="31"/>
        <v>0</v>
      </c>
      <c r="F245" s="49">
        <f t="shared" si="31"/>
        <v>6537</v>
      </c>
      <c r="G245" s="49">
        <f t="shared" si="31"/>
        <v>0</v>
      </c>
      <c r="H245" s="49">
        <f t="shared" si="31"/>
        <v>102</v>
      </c>
      <c r="I245" s="49">
        <f t="shared" si="31"/>
        <v>125</v>
      </c>
      <c r="J245" s="49">
        <f t="shared" si="31"/>
        <v>0</v>
      </c>
      <c r="K245" s="49">
        <f t="shared" si="31"/>
        <v>0</v>
      </c>
      <c r="L245" s="49">
        <f t="shared" si="31"/>
        <v>897</v>
      </c>
      <c r="M245" s="49">
        <f t="shared" si="31"/>
        <v>0</v>
      </c>
      <c r="N245" s="49">
        <f t="shared" si="31"/>
        <v>0</v>
      </c>
      <c r="O245" s="49">
        <f t="shared" si="31"/>
        <v>30</v>
      </c>
      <c r="P245" s="49">
        <f t="shared" si="31"/>
        <v>345</v>
      </c>
      <c r="Q245" s="49">
        <f t="shared" si="31"/>
        <v>0</v>
      </c>
      <c r="R245" s="49">
        <f t="shared" si="31"/>
        <v>419</v>
      </c>
      <c r="S245" s="49">
        <f t="shared" si="31"/>
        <v>450</v>
      </c>
      <c r="T245" s="49">
        <f t="shared" si="31"/>
        <v>0</v>
      </c>
      <c r="U245" s="50">
        <f t="shared" si="31"/>
        <v>0</v>
      </c>
      <c r="V245" s="49">
        <f t="shared" si="31"/>
        <v>692</v>
      </c>
      <c r="W245" s="49">
        <f t="shared" si="31"/>
        <v>492700</v>
      </c>
      <c r="X245" s="49">
        <f t="shared" si="31"/>
        <v>0</v>
      </c>
      <c r="Y245" s="49">
        <f t="shared" si="31"/>
        <v>34903</v>
      </c>
    </row>
    <row r="247" spans="1:25" ht="5.25" customHeight="1" x14ac:dyDescent="0.25"/>
    <row r="248" spans="1:25" hidden="1" x14ac:dyDescent="0.25"/>
  </sheetData>
  <mergeCells count="47">
    <mergeCell ref="W236:W238"/>
    <mergeCell ref="A245:B245"/>
    <mergeCell ref="W215:W216"/>
    <mergeCell ref="Y215:Y216"/>
    <mergeCell ref="W226:W229"/>
    <mergeCell ref="D230:D232"/>
    <mergeCell ref="W230:W232"/>
    <mergeCell ref="W187:W188"/>
    <mergeCell ref="W189:W190"/>
    <mergeCell ref="W203:W204"/>
    <mergeCell ref="W206:W207"/>
    <mergeCell ref="D211:D212"/>
    <mergeCell ref="W211:W212"/>
    <mergeCell ref="W126:W127"/>
    <mergeCell ref="Y126:Y127"/>
    <mergeCell ref="W128:W130"/>
    <mergeCell ref="F144:F146"/>
    <mergeCell ref="D175:D176"/>
    <mergeCell ref="W175:W176"/>
    <mergeCell ref="D105:D106"/>
    <mergeCell ref="F105:F106"/>
    <mergeCell ref="W105:W106"/>
    <mergeCell ref="Y105:Y106"/>
    <mergeCell ref="W115:W116"/>
    <mergeCell ref="Y115:Y116"/>
    <mergeCell ref="D78:D81"/>
    <mergeCell ref="W78:W81"/>
    <mergeCell ref="Y78:Y81"/>
    <mergeCell ref="W87:W91"/>
    <mergeCell ref="D96:D97"/>
    <mergeCell ref="W96:W97"/>
    <mergeCell ref="W32:W33"/>
    <mergeCell ref="W47:W48"/>
    <mergeCell ref="W59:W60"/>
    <mergeCell ref="W61:W62"/>
    <mergeCell ref="W71:W72"/>
    <mergeCell ref="W10:W11"/>
    <mergeCell ref="Y10:Y11"/>
    <mergeCell ref="D19:D21"/>
    <mergeCell ref="W19:W21"/>
    <mergeCell ref="D29:D30"/>
    <mergeCell ref="W29:W30"/>
    <mergeCell ref="A3:A4"/>
    <mergeCell ref="B3:B4"/>
    <mergeCell ref="C3:Y3"/>
    <mergeCell ref="A6:B6"/>
    <mergeCell ref="W8:W9"/>
  </mergeCells>
  <pageMargins left="0.7" right="0.7" top="0.75" bottom="0.75" header="0.3" footer="0.3"/>
  <pageSetup paperSize="9" scale="37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45"/>
  <sheetViews>
    <sheetView zoomScale="70" workbookViewId="0">
      <pane ySplit="6" topLeftCell="A7" activePane="bottomLeft" state="frozen"/>
      <selection activeCell="W68" sqref="W68"/>
      <selection pane="bottomLeft" activeCell="I18" sqref="I18"/>
    </sheetView>
  </sheetViews>
  <sheetFormatPr defaultRowHeight="15" x14ac:dyDescent="0.25"/>
  <cols>
    <col min="1" max="1" width="9.140625" style="27"/>
    <col min="2" max="2" width="41.140625" style="1" customWidth="1"/>
    <col min="3" max="3" width="12.140625" style="1" customWidth="1"/>
    <col min="4" max="4" width="13.85546875" style="1" customWidth="1"/>
    <col min="5" max="5" width="14.140625" style="1" customWidth="1"/>
    <col min="6" max="6" width="11.28515625" style="1" customWidth="1"/>
    <col min="7" max="7" width="13" style="27" customWidth="1"/>
    <col min="8" max="8" width="13.7109375" style="1" customWidth="1"/>
    <col min="9" max="9" width="12.7109375" style="1" customWidth="1"/>
    <col min="10" max="10" width="13" style="1" customWidth="1"/>
    <col min="11" max="11" width="13.140625" style="1" customWidth="1"/>
    <col min="12" max="12" width="15.85546875" style="1" customWidth="1"/>
    <col min="13" max="13" width="13" style="1" customWidth="1"/>
    <col min="14" max="14" width="9.140625" style="1"/>
    <col min="15" max="15" width="13.140625" style="1" customWidth="1"/>
    <col min="16" max="16" width="14.7109375" style="1" customWidth="1"/>
    <col min="17" max="17" width="12.28515625" style="1" customWidth="1"/>
    <col min="18" max="18" width="14.28515625" style="1" customWidth="1"/>
    <col min="19" max="19" width="14.5703125" style="1" customWidth="1"/>
    <col min="20" max="20" width="16.140625" style="1" customWidth="1"/>
    <col min="21" max="21" width="9.140625" style="1"/>
    <col min="22" max="22" width="11.28515625" style="1" customWidth="1"/>
    <col min="23" max="23" width="15" style="1" customWidth="1"/>
    <col min="24" max="24" width="13.5703125" style="1" customWidth="1"/>
    <col min="25" max="16384" width="9.140625" style="1"/>
  </cols>
  <sheetData>
    <row r="3" spans="1:24" ht="30.75" customHeight="1" x14ac:dyDescent="0.25">
      <c r="A3" s="101" t="s">
        <v>2</v>
      </c>
      <c r="B3" s="101" t="s">
        <v>3</v>
      </c>
      <c r="C3" s="109" t="s">
        <v>4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</row>
    <row r="4" spans="1:24" ht="66" customHeight="1" x14ac:dyDescent="0.25">
      <c r="A4" s="101"/>
      <c r="B4" s="108"/>
      <c r="C4" s="30" t="s">
        <v>486</v>
      </c>
      <c r="D4" s="30" t="s">
        <v>487</v>
      </c>
      <c r="E4" s="30" t="s">
        <v>488</v>
      </c>
      <c r="F4" s="30" t="s">
        <v>489</v>
      </c>
      <c r="G4" s="30" t="s">
        <v>490</v>
      </c>
      <c r="H4" s="30" t="s">
        <v>491</v>
      </c>
      <c r="I4" s="30" t="s">
        <v>492</v>
      </c>
      <c r="J4" s="30" t="s">
        <v>493</v>
      </c>
      <c r="K4" s="30" t="s">
        <v>494</v>
      </c>
      <c r="L4" s="30" t="s">
        <v>495</v>
      </c>
      <c r="M4" s="30" t="s">
        <v>496</v>
      </c>
      <c r="N4" s="30" t="s">
        <v>497</v>
      </c>
      <c r="O4" s="30" t="s">
        <v>498</v>
      </c>
      <c r="P4" s="30" t="s">
        <v>499</v>
      </c>
      <c r="Q4" s="30" t="s">
        <v>500</v>
      </c>
      <c r="R4" s="30" t="s">
        <v>501</v>
      </c>
      <c r="S4" s="30" t="s">
        <v>502</v>
      </c>
      <c r="T4" s="30" t="s">
        <v>503</v>
      </c>
      <c r="U4" s="30" t="s">
        <v>504</v>
      </c>
      <c r="V4" s="30" t="s">
        <v>505</v>
      </c>
      <c r="W4" s="30" t="s">
        <v>506</v>
      </c>
      <c r="X4" s="30" t="s">
        <v>507</v>
      </c>
    </row>
    <row r="5" spans="1:24" x14ac:dyDescent="0.25">
      <c r="A5" s="32">
        <v>1</v>
      </c>
      <c r="B5" s="51">
        <v>2</v>
      </c>
      <c r="C5" s="32">
        <v>49</v>
      </c>
      <c r="D5" s="32">
        <v>50</v>
      </c>
      <c r="E5" s="32">
        <v>51</v>
      </c>
      <c r="F5" s="32">
        <v>52</v>
      </c>
      <c r="G5" s="32">
        <v>53</v>
      </c>
      <c r="H5" s="32">
        <v>54</v>
      </c>
      <c r="I5" s="32">
        <v>55</v>
      </c>
      <c r="J5" s="32">
        <v>56</v>
      </c>
      <c r="K5" s="32">
        <v>57</v>
      </c>
      <c r="L5" s="32">
        <v>58</v>
      </c>
      <c r="M5" s="32">
        <v>59</v>
      </c>
      <c r="N5" s="32">
        <v>60</v>
      </c>
      <c r="O5" s="32">
        <v>61</v>
      </c>
      <c r="P5" s="32">
        <v>62</v>
      </c>
      <c r="Q5" s="32">
        <v>63</v>
      </c>
      <c r="R5" s="32">
        <v>64</v>
      </c>
      <c r="S5" s="32">
        <v>65</v>
      </c>
      <c r="T5" s="32">
        <v>66</v>
      </c>
      <c r="U5" s="32">
        <v>67</v>
      </c>
      <c r="V5" s="32">
        <v>68</v>
      </c>
      <c r="W5" s="32">
        <v>69</v>
      </c>
      <c r="X5" s="32">
        <v>70</v>
      </c>
    </row>
    <row r="6" spans="1:24" ht="30" customHeight="1" x14ac:dyDescent="0.25">
      <c r="A6" s="102" t="s">
        <v>28</v>
      </c>
      <c r="B6" s="110"/>
      <c r="C6" s="34">
        <f t="shared" ref="C6:X6" si="0">C7+C13+C17+C28+C37+C46+C58+C67+C74+C86+C103+C112+C119+C124+C135+C138+C147+C154+C158+C163+C171+C174+C182+C184+C193+C202+C210+C220+C225+C235</f>
        <v>23529</v>
      </c>
      <c r="D6" s="34">
        <f t="shared" si="0"/>
        <v>142673</v>
      </c>
      <c r="E6" s="34">
        <f t="shared" si="0"/>
        <v>0</v>
      </c>
      <c r="F6" s="34">
        <f t="shared" si="0"/>
        <v>0</v>
      </c>
      <c r="G6" s="34">
        <f t="shared" si="0"/>
        <v>4743</v>
      </c>
      <c r="H6" s="34">
        <f t="shared" si="0"/>
        <v>267684</v>
      </c>
      <c r="I6" s="34">
        <f t="shared" si="0"/>
        <v>63645</v>
      </c>
      <c r="J6" s="34">
        <f t="shared" si="0"/>
        <v>63501</v>
      </c>
      <c r="K6" s="34">
        <f t="shared" si="0"/>
        <v>106395</v>
      </c>
      <c r="L6" s="34">
        <f t="shared" si="0"/>
        <v>0</v>
      </c>
      <c r="M6" s="34">
        <f t="shared" si="0"/>
        <v>0</v>
      </c>
      <c r="N6" s="34">
        <f t="shared" si="0"/>
        <v>0</v>
      </c>
      <c r="O6" s="34">
        <f t="shared" si="0"/>
        <v>0</v>
      </c>
      <c r="P6" s="34">
        <f t="shared" si="0"/>
        <v>30205</v>
      </c>
      <c r="Q6" s="34">
        <f t="shared" si="0"/>
        <v>11979</v>
      </c>
      <c r="R6" s="34">
        <f t="shared" si="0"/>
        <v>0</v>
      </c>
      <c r="S6" s="34">
        <f t="shared" si="0"/>
        <v>60941</v>
      </c>
      <c r="T6" s="34">
        <f t="shared" si="0"/>
        <v>322007</v>
      </c>
      <c r="U6" s="34">
        <f t="shared" si="0"/>
        <v>40429</v>
      </c>
      <c r="V6" s="34">
        <f t="shared" si="0"/>
        <v>8152</v>
      </c>
      <c r="W6" s="34">
        <f t="shared" si="0"/>
        <v>78</v>
      </c>
      <c r="X6" s="34">
        <f t="shared" si="0"/>
        <v>200</v>
      </c>
    </row>
    <row r="7" spans="1:24" x14ac:dyDescent="0.25">
      <c r="A7" s="36">
        <v>1</v>
      </c>
      <c r="B7" s="52" t="s">
        <v>29</v>
      </c>
      <c r="C7" s="38">
        <f t="shared" ref="C7:X7" si="1">C8+C9+C10+C12</f>
        <v>1370</v>
      </c>
      <c r="D7" s="38">
        <f t="shared" si="1"/>
        <v>23247</v>
      </c>
      <c r="E7" s="38">
        <f t="shared" si="1"/>
        <v>0</v>
      </c>
      <c r="F7" s="38">
        <f t="shared" si="1"/>
        <v>0</v>
      </c>
      <c r="G7" s="38">
        <f t="shared" si="1"/>
        <v>0</v>
      </c>
      <c r="H7" s="38">
        <f t="shared" si="1"/>
        <v>34699</v>
      </c>
      <c r="I7" s="38">
        <f t="shared" si="1"/>
        <v>17522</v>
      </c>
      <c r="J7" s="38">
        <f t="shared" si="1"/>
        <v>11925</v>
      </c>
      <c r="K7" s="38">
        <f t="shared" si="1"/>
        <v>11232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8">
        <f t="shared" si="1"/>
        <v>0</v>
      </c>
      <c r="P7" s="38">
        <f t="shared" si="1"/>
        <v>5615</v>
      </c>
      <c r="Q7" s="38">
        <f t="shared" si="1"/>
        <v>0</v>
      </c>
      <c r="R7" s="38">
        <f t="shared" si="1"/>
        <v>0</v>
      </c>
      <c r="S7" s="38">
        <f t="shared" si="1"/>
        <v>7343</v>
      </c>
      <c r="T7" s="38">
        <f t="shared" si="1"/>
        <v>87903</v>
      </c>
      <c r="U7" s="38">
        <f t="shared" si="1"/>
        <v>785</v>
      </c>
      <c r="V7" s="38">
        <f t="shared" si="1"/>
        <v>0</v>
      </c>
      <c r="W7" s="38">
        <f t="shared" si="1"/>
        <v>0</v>
      </c>
      <c r="X7" s="38">
        <f t="shared" si="1"/>
        <v>0</v>
      </c>
    </row>
    <row r="8" spans="1:24" ht="25.5" x14ac:dyDescent="0.25">
      <c r="A8" s="40" t="s">
        <v>30</v>
      </c>
      <c r="B8" s="53" t="s">
        <v>31</v>
      </c>
      <c r="C8" s="111">
        <v>1200</v>
      </c>
      <c r="D8" s="109">
        <v>8646</v>
      </c>
      <c r="E8" s="42"/>
      <c r="F8" s="29"/>
      <c r="G8" s="42"/>
      <c r="H8" s="42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43"/>
      <c r="U8" s="43"/>
      <c r="V8" s="43"/>
      <c r="W8" s="43"/>
      <c r="X8" s="43"/>
    </row>
    <row r="9" spans="1:24" ht="25.5" x14ac:dyDescent="0.25">
      <c r="A9" s="40" t="s">
        <v>32</v>
      </c>
      <c r="B9" s="53" t="s">
        <v>33</v>
      </c>
      <c r="C9" s="112"/>
      <c r="D9" s="113"/>
      <c r="E9" s="42"/>
      <c r="F9" s="29"/>
      <c r="G9" s="42"/>
      <c r="H9" s="42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43"/>
      <c r="U9" s="43"/>
      <c r="V9" s="43"/>
      <c r="W9" s="43"/>
      <c r="X9" s="43"/>
    </row>
    <row r="10" spans="1:24" x14ac:dyDescent="0.25">
      <c r="A10" s="40" t="s">
        <v>34</v>
      </c>
      <c r="B10" s="53" t="s">
        <v>35</v>
      </c>
      <c r="C10" s="111">
        <v>170</v>
      </c>
      <c r="D10" s="103">
        <v>14469</v>
      </c>
      <c r="E10" s="42"/>
      <c r="F10" s="43"/>
      <c r="G10" s="42"/>
      <c r="H10" s="111">
        <v>34554</v>
      </c>
      <c r="I10" s="103">
        <v>17493</v>
      </c>
      <c r="J10" s="103">
        <v>11230</v>
      </c>
      <c r="K10" s="103">
        <v>10582</v>
      </c>
      <c r="L10" s="43"/>
      <c r="M10" s="43"/>
      <c r="N10" s="43"/>
      <c r="O10" s="43"/>
      <c r="P10" s="103">
        <v>5615</v>
      </c>
      <c r="Q10" s="43"/>
      <c r="R10" s="43"/>
      <c r="S10" s="103">
        <v>7343</v>
      </c>
      <c r="T10" s="103">
        <v>87033</v>
      </c>
      <c r="U10" s="43"/>
      <c r="V10" s="43"/>
      <c r="W10" s="43"/>
      <c r="X10" s="43"/>
    </row>
    <row r="11" spans="1:24" x14ac:dyDescent="0.25">
      <c r="A11" s="40" t="s">
        <v>36</v>
      </c>
      <c r="B11" s="53" t="s">
        <v>37</v>
      </c>
      <c r="C11" s="112"/>
      <c r="D11" s="104"/>
      <c r="E11" s="42"/>
      <c r="F11" s="43"/>
      <c r="G11" s="42"/>
      <c r="H11" s="112"/>
      <c r="I11" s="104"/>
      <c r="J11" s="104"/>
      <c r="K11" s="104"/>
      <c r="L11" s="43"/>
      <c r="M11" s="43"/>
      <c r="N11" s="43"/>
      <c r="O11" s="43"/>
      <c r="P11" s="104"/>
      <c r="Q11" s="43"/>
      <c r="R11" s="43"/>
      <c r="S11" s="104"/>
      <c r="T11" s="104"/>
      <c r="U11" s="43"/>
      <c r="V11" s="43"/>
      <c r="W11" s="43"/>
      <c r="X11" s="43"/>
    </row>
    <row r="12" spans="1:24" ht="25.5" x14ac:dyDescent="0.25">
      <c r="A12" s="40" t="s">
        <v>38</v>
      </c>
      <c r="B12" s="53" t="s">
        <v>39</v>
      </c>
      <c r="C12" s="42"/>
      <c r="D12" s="43">
        <v>132</v>
      </c>
      <c r="E12" s="42"/>
      <c r="F12" s="43"/>
      <c r="G12" s="42"/>
      <c r="H12" s="42">
        <v>145</v>
      </c>
      <c r="I12" s="43">
        <v>29</v>
      </c>
      <c r="J12" s="43">
        <v>695</v>
      </c>
      <c r="K12" s="43">
        <v>650</v>
      </c>
      <c r="L12" s="43"/>
      <c r="M12" s="43"/>
      <c r="N12" s="43"/>
      <c r="O12" s="43"/>
      <c r="P12" s="43"/>
      <c r="Q12" s="43"/>
      <c r="R12" s="43"/>
      <c r="S12" s="43"/>
      <c r="T12" s="43">
        <v>870</v>
      </c>
      <c r="U12" s="43">
        <v>785</v>
      </c>
      <c r="V12" s="43"/>
      <c r="W12" s="43"/>
      <c r="X12" s="43"/>
    </row>
    <row r="13" spans="1:24" x14ac:dyDescent="0.25">
      <c r="A13" s="36">
        <v>2</v>
      </c>
      <c r="B13" s="52" t="s">
        <v>40</v>
      </c>
      <c r="C13" s="38">
        <f t="shared" ref="C13:X13" si="2">C14+C15+C16</f>
        <v>636</v>
      </c>
      <c r="D13" s="38">
        <f t="shared" si="2"/>
        <v>4399</v>
      </c>
      <c r="E13" s="38">
        <f t="shared" si="2"/>
        <v>0</v>
      </c>
      <c r="F13" s="38">
        <f t="shared" si="2"/>
        <v>0</v>
      </c>
      <c r="G13" s="38">
        <f t="shared" si="2"/>
        <v>0</v>
      </c>
      <c r="H13" s="38">
        <f t="shared" si="2"/>
        <v>4298</v>
      </c>
      <c r="I13" s="38">
        <f t="shared" si="2"/>
        <v>3070</v>
      </c>
      <c r="J13" s="38">
        <f t="shared" si="2"/>
        <v>2821</v>
      </c>
      <c r="K13" s="38">
        <f t="shared" si="2"/>
        <v>5433</v>
      </c>
      <c r="L13" s="38">
        <f t="shared" si="2"/>
        <v>0</v>
      </c>
      <c r="M13" s="38">
        <f t="shared" si="2"/>
        <v>0</v>
      </c>
      <c r="N13" s="38">
        <f t="shared" si="2"/>
        <v>0</v>
      </c>
      <c r="O13" s="38">
        <f t="shared" si="2"/>
        <v>0</v>
      </c>
      <c r="P13" s="38">
        <f t="shared" si="2"/>
        <v>3570</v>
      </c>
      <c r="Q13" s="38">
        <f t="shared" si="2"/>
        <v>2106</v>
      </c>
      <c r="R13" s="38">
        <f t="shared" si="2"/>
        <v>0</v>
      </c>
      <c r="S13" s="38">
        <f t="shared" si="2"/>
        <v>3300</v>
      </c>
      <c r="T13" s="38">
        <f t="shared" si="2"/>
        <v>4613</v>
      </c>
      <c r="U13" s="38">
        <f t="shared" si="2"/>
        <v>2700</v>
      </c>
      <c r="V13" s="38">
        <f t="shared" si="2"/>
        <v>2966</v>
      </c>
      <c r="W13" s="38">
        <f t="shared" si="2"/>
        <v>0</v>
      </c>
      <c r="X13" s="38">
        <f t="shared" si="2"/>
        <v>0</v>
      </c>
    </row>
    <row r="14" spans="1:24" ht="26.25" x14ac:dyDescent="0.25">
      <c r="A14" s="40" t="s">
        <v>473</v>
      </c>
      <c r="B14" s="56" t="s">
        <v>42</v>
      </c>
      <c r="C14" s="57"/>
      <c r="D14" s="43"/>
      <c r="E14" s="57"/>
      <c r="F14" s="43"/>
      <c r="G14" s="57"/>
      <c r="H14" s="57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x14ac:dyDescent="0.25">
      <c r="A15" s="40" t="s">
        <v>474</v>
      </c>
      <c r="B15" s="53" t="s">
        <v>44</v>
      </c>
      <c r="C15" s="42"/>
      <c r="D15" s="43">
        <v>3496</v>
      </c>
      <c r="E15" s="42"/>
      <c r="F15" s="43"/>
      <c r="G15" s="42"/>
      <c r="H15" s="42">
        <v>2301</v>
      </c>
      <c r="I15" s="43">
        <v>2345</v>
      </c>
      <c r="J15" s="43">
        <v>2389</v>
      </c>
      <c r="K15" s="43">
        <v>2978</v>
      </c>
      <c r="L15" s="43"/>
      <c r="M15" s="43"/>
      <c r="N15" s="43"/>
      <c r="O15" s="43"/>
      <c r="P15" s="43">
        <v>3570</v>
      </c>
      <c r="Q15" s="43">
        <v>1890</v>
      </c>
      <c r="R15" s="43"/>
      <c r="S15" s="43">
        <v>3300</v>
      </c>
      <c r="T15" s="43">
        <v>3150</v>
      </c>
      <c r="U15" s="43">
        <v>2700</v>
      </c>
      <c r="V15" s="43">
        <v>2966</v>
      </c>
      <c r="W15" s="43"/>
      <c r="X15" s="43"/>
    </row>
    <row r="16" spans="1:24" x14ac:dyDescent="0.25">
      <c r="A16" s="40" t="s">
        <v>475</v>
      </c>
      <c r="B16" s="53" t="s">
        <v>46</v>
      </c>
      <c r="C16" s="42">
        <v>636</v>
      </c>
      <c r="D16" s="43">
        <v>903</v>
      </c>
      <c r="E16" s="42"/>
      <c r="F16" s="43"/>
      <c r="G16" s="42"/>
      <c r="H16" s="42">
        <v>1997</v>
      </c>
      <c r="I16" s="43">
        <v>725</v>
      </c>
      <c r="J16" s="43">
        <v>432</v>
      </c>
      <c r="K16" s="43">
        <v>2455</v>
      </c>
      <c r="L16" s="43"/>
      <c r="M16" s="43"/>
      <c r="N16" s="43"/>
      <c r="O16" s="43"/>
      <c r="P16" s="43"/>
      <c r="Q16" s="43">
        <v>216</v>
      </c>
      <c r="R16" s="43"/>
      <c r="S16" s="43"/>
      <c r="T16" s="43">
        <v>1463</v>
      </c>
      <c r="U16" s="43"/>
      <c r="V16" s="43"/>
      <c r="W16" s="43"/>
      <c r="X16" s="43"/>
    </row>
    <row r="17" spans="1:24" x14ac:dyDescent="0.25">
      <c r="A17" s="36">
        <v>3</v>
      </c>
      <c r="B17" s="52" t="s">
        <v>47</v>
      </c>
      <c r="C17" s="38">
        <f t="shared" ref="C17:X17" si="3">C18+C19+C20+C21+C22+C23+C24+C25+C26+C27</f>
        <v>0</v>
      </c>
      <c r="D17" s="38">
        <f t="shared" si="3"/>
        <v>36</v>
      </c>
      <c r="E17" s="38">
        <f t="shared" si="3"/>
        <v>0</v>
      </c>
      <c r="F17" s="38">
        <f t="shared" si="3"/>
        <v>0</v>
      </c>
      <c r="G17" s="38">
        <f t="shared" si="3"/>
        <v>41</v>
      </c>
      <c r="H17" s="38">
        <f t="shared" si="3"/>
        <v>1685</v>
      </c>
      <c r="I17" s="38">
        <f t="shared" si="3"/>
        <v>410</v>
      </c>
      <c r="J17" s="38">
        <f t="shared" si="3"/>
        <v>281</v>
      </c>
      <c r="K17" s="38">
        <f t="shared" si="3"/>
        <v>787</v>
      </c>
      <c r="L17" s="38">
        <f t="shared" si="3"/>
        <v>0</v>
      </c>
      <c r="M17" s="38">
        <f t="shared" si="3"/>
        <v>0</v>
      </c>
      <c r="N17" s="38">
        <f t="shared" si="3"/>
        <v>0</v>
      </c>
      <c r="O17" s="38">
        <f t="shared" si="3"/>
        <v>0</v>
      </c>
      <c r="P17" s="38">
        <f t="shared" si="3"/>
        <v>114</v>
      </c>
      <c r="Q17" s="38">
        <f t="shared" si="3"/>
        <v>253</v>
      </c>
      <c r="R17" s="38">
        <f t="shared" si="3"/>
        <v>0</v>
      </c>
      <c r="S17" s="38">
        <f t="shared" si="3"/>
        <v>147</v>
      </c>
      <c r="T17" s="38">
        <f t="shared" si="3"/>
        <v>25</v>
      </c>
      <c r="U17" s="38">
        <f t="shared" si="3"/>
        <v>79</v>
      </c>
      <c r="V17" s="38">
        <f t="shared" si="3"/>
        <v>0</v>
      </c>
      <c r="W17" s="38">
        <f t="shared" si="3"/>
        <v>0</v>
      </c>
      <c r="X17" s="38">
        <f t="shared" si="3"/>
        <v>0</v>
      </c>
    </row>
    <row r="18" spans="1:24" ht="25.5" x14ac:dyDescent="0.25">
      <c r="A18" s="40" t="s">
        <v>48</v>
      </c>
      <c r="B18" s="53" t="s">
        <v>49</v>
      </c>
      <c r="C18" s="42"/>
      <c r="D18" s="43"/>
      <c r="E18" s="42"/>
      <c r="F18" s="43"/>
      <c r="G18" s="42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x14ac:dyDescent="0.25">
      <c r="A19" s="40" t="s">
        <v>50</v>
      </c>
      <c r="B19" s="53" t="s">
        <v>51</v>
      </c>
      <c r="C19" s="42"/>
      <c r="D19" s="103">
        <v>36</v>
      </c>
      <c r="E19" s="42"/>
      <c r="F19" s="43"/>
      <c r="G19" s="42"/>
      <c r="H19" s="111">
        <v>1485</v>
      </c>
      <c r="I19" s="103">
        <v>165</v>
      </c>
      <c r="J19" s="103">
        <v>253</v>
      </c>
      <c r="K19" s="103">
        <v>787</v>
      </c>
      <c r="L19" s="43"/>
      <c r="M19" s="43"/>
      <c r="N19" s="43"/>
      <c r="O19" s="43"/>
      <c r="P19" s="103">
        <v>82</v>
      </c>
      <c r="Q19" s="103">
        <v>253</v>
      </c>
      <c r="R19" s="43"/>
      <c r="S19" s="103">
        <v>147</v>
      </c>
      <c r="T19" s="43"/>
      <c r="U19" s="103">
        <v>79</v>
      </c>
      <c r="V19" s="43"/>
      <c r="W19" s="43"/>
      <c r="X19" s="43"/>
    </row>
    <row r="20" spans="1:24" x14ac:dyDescent="0.25">
      <c r="A20" s="40" t="s">
        <v>52</v>
      </c>
      <c r="B20" s="53" t="s">
        <v>53</v>
      </c>
      <c r="C20" s="42"/>
      <c r="D20" s="105"/>
      <c r="E20" s="42"/>
      <c r="F20" s="43"/>
      <c r="G20" s="42"/>
      <c r="H20" s="114"/>
      <c r="I20" s="105"/>
      <c r="J20" s="105"/>
      <c r="K20" s="105"/>
      <c r="L20" s="43"/>
      <c r="M20" s="43"/>
      <c r="N20" s="43"/>
      <c r="O20" s="43"/>
      <c r="P20" s="105"/>
      <c r="Q20" s="105"/>
      <c r="R20" s="43"/>
      <c r="S20" s="105"/>
      <c r="T20" s="43"/>
      <c r="U20" s="105"/>
      <c r="V20" s="43"/>
      <c r="W20" s="43"/>
      <c r="X20" s="43"/>
    </row>
    <row r="21" spans="1:24" x14ac:dyDescent="0.25">
      <c r="A21" s="40" t="s">
        <v>54</v>
      </c>
      <c r="B21" s="53" t="s">
        <v>55</v>
      </c>
      <c r="C21" s="42"/>
      <c r="D21" s="104"/>
      <c r="E21" s="42"/>
      <c r="F21" s="43"/>
      <c r="G21" s="42"/>
      <c r="H21" s="112"/>
      <c r="I21" s="104"/>
      <c r="J21" s="104"/>
      <c r="K21" s="104"/>
      <c r="L21" s="43"/>
      <c r="M21" s="43"/>
      <c r="N21" s="43"/>
      <c r="O21" s="43"/>
      <c r="P21" s="104"/>
      <c r="Q21" s="104"/>
      <c r="R21" s="43"/>
      <c r="S21" s="104"/>
      <c r="T21" s="43"/>
      <c r="U21" s="104"/>
      <c r="V21" s="43"/>
      <c r="W21" s="43"/>
      <c r="X21" s="43"/>
    </row>
    <row r="22" spans="1:24" ht="25.5" x14ac:dyDescent="0.25">
      <c r="A22" s="40" t="s">
        <v>56</v>
      </c>
      <c r="B22" s="53" t="s">
        <v>57</v>
      </c>
      <c r="C22" s="42"/>
      <c r="D22" s="43"/>
      <c r="E22" s="42"/>
      <c r="F22" s="43"/>
      <c r="G22" s="42"/>
      <c r="H22" s="42">
        <v>140</v>
      </c>
      <c r="I22" s="43">
        <v>210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x14ac:dyDescent="0.25">
      <c r="A23" s="40" t="s">
        <v>58</v>
      </c>
      <c r="B23" s="53" t="s">
        <v>59</v>
      </c>
      <c r="C23" s="42"/>
      <c r="D23" s="43"/>
      <c r="E23" s="42"/>
      <c r="F23" s="43"/>
      <c r="G23" s="42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x14ac:dyDescent="0.25">
      <c r="A24" s="40" t="s">
        <v>60</v>
      </c>
      <c r="B24" s="53" t="s">
        <v>61</v>
      </c>
      <c r="C24" s="42"/>
      <c r="D24" s="43"/>
      <c r="E24" s="42"/>
      <c r="F24" s="43"/>
      <c r="G24" s="42"/>
      <c r="H24" s="42"/>
      <c r="I24" s="43"/>
      <c r="J24" s="43"/>
      <c r="K24" s="43"/>
      <c r="L24" s="43"/>
      <c r="M24" s="43"/>
      <c r="N24" s="43"/>
      <c r="O24" s="43"/>
      <c r="P24" s="43">
        <v>32</v>
      </c>
      <c r="Q24" s="43"/>
      <c r="R24" s="43"/>
      <c r="S24" s="43"/>
      <c r="T24" s="43"/>
      <c r="U24" s="43"/>
      <c r="V24" s="43"/>
      <c r="W24" s="43"/>
      <c r="X24" s="43"/>
    </row>
    <row r="25" spans="1:24" x14ac:dyDescent="0.25">
      <c r="A25" s="40" t="s">
        <v>62</v>
      </c>
      <c r="B25" s="53" t="s">
        <v>63</v>
      </c>
      <c r="C25" s="42"/>
      <c r="D25" s="43"/>
      <c r="E25" s="42"/>
      <c r="F25" s="43"/>
      <c r="G25" s="42">
        <v>41</v>
      </c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x14ac:dyDescent="0.25">
      <c r="A26" s="40" t="s">
        <v>64</v>
      </c>
      <c r="B26" s="53" t="s">
        <v>65</v>
      </c>
      <c r="C26" s="42"/>
      <c r="D26" s="43"/>
      <c r="E26" s="42"/>
      <c r="F26" s="43"/>
      <c r="G26" s="42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spans="1:24" x14ac:dyDescent="0.25">
      <c r="A27" s="40" t="s">
        <v>66</v>
      </c>
      <c r="B27" s="53" t="s">
        <v>67</v>
      </c>
      <c r="C27" s="42"/>
      <c r="D27" s="43"/>
      <c r="E27" s="42"/>
      <c r="F27" s="43"/>
      <c r="G27" s="42"/>
      <c r="H27" s="42">
        <v>60</v>
      </c>
      <c r="I27" s="43">
        <v>35</v>
      </c>
      <c r="J27" s="43">
        <v>28</v>
      </c>
      <c r="K27" s="43"/>
      <c r="L27" s="43"/>
      <c r="M27" s="43"/>
      <c r="N27" s="43"/>
      <c r="O27" s="43"/>
      <c r="P27" s="43"/>
      <c r="Q27" s="43"/>
      <c r="R27" s="43"/>
      <c r="S27" s="43"/>
      <c r="T27" s="43">
        <v>25</v>
      </c>
      <c r="U27" s="43"/>
      <c r="V27" s="43"/>
      <c r="W27" s="43"/>
      <c r="X27" s="43"/>
    </row>
    <row r="28" spans="1:24" x14ac:dyDescent="0.25">
      <c r="A28" s="36">
        <v>4</v>
      </c>
      <c r="B28" s="52" t="s">
        <v>68</v>
      </c>
      <c r="C28" s="38">
        <f t="shared" ref="C28:X28" si="4">C29+C30+C31+C32+C33+C34+C35+C36</f>
        <v>0</v>
      </c>
      <c r="D28" s="38">
        <f t="shared" si="4"/>
        <v>3658</v>
      </c>
      <c r="E28" s="38">
        <f t="shared" si="4"/>
        <v>0</v>
      </c>
      <c r="F28" s="38">
        <f t="shared" si="4"/>
        <v>0</v>
      </c>
      <c r="G28" s="38">
        <f t="shared" si="4"/>
        <v>154</v>
      </c>
      <c r="H28" s="38">
        <f t="shared" si="4"/>
        <v>9244</v>
      </c>
      <c r="I28" s="38">
        <f t="shared" si="4"/>
        <v>1298</v>
      </c>
      <c r="J28" s="38">
        <f t="shared" si="4"/>
        <v>4200</v>
      </c>
      <c r="K28" s="38">
        <f t="shared" si="4"/>
        <v>8250</v>
      </c>
      <c r="L28" s="38">
        <f t="shared" si="4"/>
        <v>0</v>
      </c>
      <c r="M28" s="38">
        <f t="shared" si="4"/>
        <v>0</v>
      </c>
      <c r="N28" s="38">
        <f t="shared" si="4"/>
        <v>0</v>
      </c>
      <c r="O28" s="38">
        <f t="shared" si="4"/>
        <v>0</v>
      </c>
      <c r="P28" s="38">
        <f t="shared" si="4"/>
        <v>1030</v>
      </c>
      <c r="Q28" s="38">
        <f t="shared" si="4"/>
        <v>428</v>
      </c>
      <c r="R28" s="38">
        <f t="shared" si="4"/>
        <v>0</v>
      </c>
      <c r="S28" s="38">
        <f t="shared" si="4"/>
        <v>0</v>
      </c>
      <c r="T28" s="38">
        <f t="shared" si="4"/>
        <v>2421</v>
      </c>
      <c r="U28" s="38">
        <f t="shared" si="4"/>
        <v>668</v>
      </c>
      <c r="V28" s="38">
        <f t="shared" si="4"/>
        <v>497</v>
      </c>
      <c r="W28" s="38">
        <f t="shared" si="4"/>
        <v>0</v>
      </c>
      <c r="X28" s="38">
        <f t="shared" si="4"/>
        <v>0</v>
      </c>
    </row>
    <row r="29" spans="1:24" ht="25.5" x14ac:dyDescent="0.25">
      <c r="A29" s="40" t="s">
        <v>69</v>
      </c>
      <c r="B29" s="53" t="s">
        <v>70</v>
      </c>
      <c r="C29" s="42"/>
      <c r="D29" s="103">
        <v>93</v>
      </c>
      <c r="E29" s="42"/>
      <c r="F29" s="43"/>
      <c r="G29" s="42"/>
      <c r="H29" s="4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spans="1:24" ht="25.5" x14ac:dyDescent="0.25">
      <c r="A30" s="40" t="s">
        <v>71</v>
      </c>
      <c r="B30" s="53" t="s">
        <v>72</v>
      </c>
      <c r="C30" s="42"/>
      <c r="D30" s="104"/>
      <c r="E30" s="42"/>
      <c r="F30" s="43"/>
      <c r="G30" s="42"/>
      <c r="H30" s="4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spans="1:24" x14ac:dyDescent="0.25">
      <c r="A31" s="40" t="s">
        <v>73</v>
      </c>
      <c r="B31" s="53" t="s">
        <v>74</v>
      </c>
      <c r="C31" s="42"/>
      <c r="D31" s="43">
        <v>2008</v>
      </c>
      <c r="E31" s="42"/>
      <c r="F31" s="43"/>
      <c r="G31" s="42"/>
      <c r="H31" s="42">
        <v>6924</v>
      </c>
      <c r="I31" s="43"/>
      <c r="J31" s="43">
        <v>3566</v>
      </c>
      <c r="K31" s="43">
        <v>5885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1:24" x14ac:dyDescent="0.25">
      <c r="A32" s="40" t="s">
        <v>75</v>
      </c>
      <c r="B32" s="53" t="s">
        <v>76</v>
      </c>
      <c r="C32" s="42"/>
      <c r="D32" s="103">
        <v>586</v>
      </c>
      <c r="E32" s="42"/>
      <c r="F32" s="43"/>
      <c r="G32" s="42"/>
      <c r="H32" s="111">
        <v>1135</v>
      </c>
      <c r="I32" s="103">
        <v>678</v>
      </c>
      <c r="J32" s="103">
        <v>178</v>
      </c>
      <c r="K32" s="103">
        <v>1120</v>
      </c>
      <c r="L32" s="43"/>
      <c r="M32" s="43"/>
      <c r="N32" s="43"/>
      <c r="O32" s="43"/>
      <c r="P32" s="103">
        <v>290</v>
      </c>
      <c r="Q32" s="103">
        <v>156</v>
      </c>
      <c r="R32" s="43"/>
      <c r="S32" s="43"/>
      <c r="T32" s="103">
        <v>1177</v>
      </c>
      <c r="U32" s="103">
        <v>240</v>
      </c>
      <c r="V32" s="103">
        <v>125</v>
      </c>
      <c r="W32" s="43"/>
      <c r="X32" s="43"/>
    </row>
    <row r="33" spans="1:24" x14ac:dyDescent="0.25">
      <c r="A33" s="40" t="s">
        <v>77</v>
      </c>
      <c r="B33" s="53" t="s">
        <v>78</v>
      </c>
      <c r="C33" s="42"/>
      <c r="D33" s="104"/>
      <c r="E33" s="42"/>
      <c r="F33" s="43"/>
      <c r="G33" s="42"/>
      <c r="H33" s="112"/>
      <c r="I33" s="104"/>
      <c r="J33" s="104"/>
      <c r="K33" s="104"/>
      <c r="L33" s="43"/>
      <c r="M33" s="43"/>
      <c r="N33" s="43"/>
      <c r="O33" s="43"/>
      <c r="P33" s="104"/>
      <c r="Q33" s="104"/>
      <c r="R33" s="43"/>
      <c r="S33" s="43"/>
      <c r="T33" s="104"/>
      <c r="U33" s="104"/>
      <c r="V33" s="104"/>
      <c r="W33" s="43"/>
      <c r="X33" s="43"/>
    </row>
    <row r="34" spans="1:24" ht="25.5" x14ac:dyDescent="0.25">
      <c r="A34" s="40" t="s">
        <v>79</v>
      </c>
      <c r="B34" s="53" t="s">
        <v>80</v>
      </c>
      <c r="C34" s="42"/>
      <c r="D34" s="43"/>
      <c r="E34" s="42"/>
      <c r="F34" s="43"/>
      <c r="G34" s="42">
        <v>154</v>
      </c>
      <c r="H34" s="42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1:24" ht="25.5" x14ac:dyDescent="0.25">
      <c r="A35" s="40" t="s">
        <v>81</v>
      </c>
      <c r="B35" s="53" t="s">
        <v>82</v>
      </c>
      <c r="C35" s="42"/>
      <c r="D35" s="43">
        <v>223</v>
      </c>
      <c r="E35" s="42"/>
      <c r="F35" s="43"/>
      <c r="G35" s="42"/>
      <c r="H35" s="42">
        <v>480</v>
      </c>
      <c r="I35" s="43">
        <v>130</v>
      </c>
      <c r="J35" s="43">
        <v>86</v>
      </c>
      <c r="K35" s="43">
        <v>425</v>
      </c>
      <c r="L35" s="43"/>
      <c r="M35" s="43"/>
      <c r="N35" s="43"/>
      <c r="O35" s="43"/>
      <c r="P35" s="43">
        <v>120</v>
      </c>
      <c r="Q35" s="43">
        <v>68</v>
      </c>
      <c r="R35" s="43"/>
      <c r="S35" s="43"/>
      <c r="T35" s="43">
        <v>175</v>
      </c>
      <c r="U35" s="43">
        <v>68</v>
      </c>
      <c r="V35" s="43">
        <v>48</v>
      </c>
      <c r="W35" s="43"/>
      <c r="X35" s="43"/>
    </row>
    <row r="36" spans="1:24" x14ac:dyDescent="0.25">
      <c r="A36" s="40" t="s">
        <v>83</v>
      </c>
      <c r="B36" s="53" t="s">
        <v>84</v>
      </c>
      <c r="C36" s="42"/>
      <c r="D36" s="43">
        <v>748</v>
      </c>
      <c r="E36" s="42"/>
      <c r="F36" s="43"/>
      <c r="G36" s="42"/>
      <c r="H36" s="42">
        <v>705</v>
      </c>
      <c r="I36" s="43">
        <v>490</v>
      </c>
      <c r="J36" s="43">
        <v>370</v>
      </c>
      <c r="K36" s="43">
        <v>820</v>
      </c>
      <c r="L36" s="43"/>
      <c r="M36" s="43"/>
      <c r="N36" s="43"/>
      <c r="O36" s="43"/>
      <c r="P36" s="43">
        <v>620</v>
      </c>
      <c r="Q36" s="43">
        <v>204</v>
      </c>
      <c r="R36" s="43"/>
      <c r="S36" s="43"/>
      <c r="T36" s="43">
        <v>1069</v>
      </c>
      <c r="U36" s="43">
        <v>360</v>
      </c>
      <c r="V36" s="43">
        <v>324</v>
      </c>
      <c r="W36" s="43"/>
      <c r="X36" s="43"/>
    </row>
    <row r="37" spans="1:24" x14ac:dyDescent="0.25">
      <c r="A37" s="36">
        <v>5</v>
      </c>
      <c r="B37" s="52" t="s">
        <v>85</v>
      </c>
      <c r="C37" s="38">
        <f t="shared" ref="C37:X37" si="5">C38+C39+C40+C41+C42+C43+C44+C45</f>
        <v>93</v>
      </c>
      <c r="D37" s="38">
        <f t="shared" si="5"/>
        <v>21538</v>
      </c>
      <c r="E37" s="38">
        <f t="shared" si="5"/>
        <v>0</v>
      </c>
      <c r="F37" s="38">
        <f t="shared" si="5"/>
        <v>0</v>
      </c>
      <c r="G37" s="38">
        <f t="shared" si="5"/>
        <v>554</v>
      </c>
      <c r="H37" s="38">
        <f t="shared" si="5"/>
        <v>1600</v>
      </c>
      <c r="I37" s="38">
        <f t="shared" si="5"/>
        <v>592</v>
      </c>
      <c r="J37" s="38">
        <f t="shared" si="5"/>
        <v>938</v>
      </c>
      <c r="K37" s="38">
        <f t="shared" si="5"/>
        <v>1413</v>
      </c>
      <c r="L37" s="38">
        <f t="shared" si="5"/>
        <v>0</v>
      </c>
      <c r="M37" s="38">
        <f t="shared" si="5"/>
        <v>0</v>
      </c>
      <c r="N37" s="38">
        <f t="shared" si="5"/>
        <v>0</v>
      </c>
      <c r="O37" s="38">
        <f t="shared" si="5"/>
        <v>0</v>
      </c>
      <c r="P37" s="38">
        <f t="shared" si="5"/>
        <v>417</v>
      </c>
      <c r="Q37" s="38">
        <f t="shared" si="5"/>
        <v>427</v>
      </c>
      <c r="R37" s="38">
        <f t="shared" si="5"/>
        <v>0</v>
      </c>
      <c r="S37" s="38">
        <f t="shared" si="5"/>
        <v>0</v>
      </c>
      <c r="T37" s="38">
        <f t="shared" si="5"/>
        <v>1245</v>
      </c>
      <c r="U37" s="38">
        <f t="shared" si="5"/>
        <v>571</v>
      </c>
      <c r="V37" s="38">
        <f t="shared" si="5"/>
        <v>534</v>
      </c>
      <c r="W37" s="38">
        <f t="shared" si="5"/>
        <v>0</v>
      </c>
      <c r="X37" s="38">
        <f t="shared" si="5"/>
        <v>0</v>
      </c>
    </row>
    <row r="38" spans="1:24" x14ac:dyDescent="0.25">
      <c r="A38" s="40" t="s">
        <v>86</v>
      </c>
      <c r="B38" s="53" t="s">
        <v>87</v>
      </c>
      <c r="C38" s="42"/>
      <c r="D38" s="43">
        <v>20400</v>
      </c>
      <c r="E38" s="42"/>
      <c r="F38" s="43"/>
      <c r="G38" s="42"/>
      <c r="H38" s="42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1:24" ht="25.5" x14ac:dyDescent="0.25">
      <c r="A39" s="40" t="s">
        <v>88</v>
      </c>
      <c r="B39" s="53" t="s">
        <v>89</v>
      </c>
      <c r="C39" s="42"/>
      <c r="D39" s="43">
        <v>349</v>
      </c>
      <c r="E39" s="42"/>
      <c r="F39" s="43"/>
      <c r="G39" s="42"/>
      <c r="H39" s="42">
        <v>213</v>
      </c>
      <c r="I39" s="43">
        <v>107</v>
      </c>
      <c r="J39" s="43">
        <v>123</v>
      </c>
      <c r="K39" s="43">
        <v>264</v>
      </c>
      <c r="L39" s="43"/>
      <c r="M39" s="43"/>
      <c r="N39" s="43"/>
      <c r="O39" s="43"/>
      <c r="P39" s="43">
        <v>192</v>
      </c>
      <c r="Q39" s="43"/>
      <c r="R39" s="43"/>
      <c r="S39" s="43"/>
      <c r="T39" s="43">
        <v>876</v>
      </c>
      <c r="U39" s="43">
        <v>174</v>
      </c>
      <c r="V39" s="43"/>
      <c r="W39" s="43"/>
      <c r="X39" s="43"/>
    </row>
    <row r="40" spans="1:24" x14ac:dyDescent="0.25">
      <c r="A40" s="40" t="s">
        <v>90</v>
      </c>
      <c r="B40" s="53" t="s">
        <v>91</v>
      </c>
      <c r="C40" s="42"/>
      <c r="D40" s="43"/>
      <c r="E40" s="42"/>
      <c r="F40" s="43"/>
      <c r="G40" s="42"/>
      <c r="H40" s="4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1:24" x14ac:dyDescent="0.25">
      <c r="A41" s="40" t="s">
        <v>92</v>
      </c>
      <c r="B41" s="53" t="s">
        <v>93</v>
      </c>
      <c r="C41" s="42"/>
      <c r="D41" s="43">
        <v>63</v>
      </c>
      <c r="E41" s="42"/>
      <c r="F41" s="43"/>
      <c r="G41" s="42"/>
      <c r="H41" s="42">
        <v>215</v>
      </c>
      <c r="I41" s="43">
        <v>211</v>
      </c>
      <c r="J41" s="43">
        <v>211</v>
      </c>
      <c r="K41" s="43">
        <v>211</v>
      </c>
      <c r="L41" s="43"/>
      <c r="M41" s="43"/>
      <c r="N41" s="43"/>
      <c r="O41" s="43"/>
      <c r="P41" s="43">
        <v>211</v>
      </c>
      <c r="Q41" s="43"/>
      <c r="R41" s="43"/>
      <c r="S41" s="43"/>
      <c r="T41" s="43">
        <v>212</v>
      </c>
      <c r="U41" s="43">
        <v>211</v>
      </c>
      <c r="V41" s="43"/>
      <c r="W41" s="43"/>
      <c r="X41" s="43"/>
    </row>
    <row r="42" spans="1:24" ht="25.5" x14ac:dyDescent="0.25">
      <c r="A42" s="40" t="s">
        <v>94</v>
      </c>
      <c r="B42" s="53" t="s">
        <v>95</v>
      </c>
      <c r="C42" s="42"/>
      <c r="D42" s="43"/>
      <c r="E42" s="42"/>
      <c r="F42" s="43"/>
      <c r="G42" s="42"/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1:24" x14ac:dyDescent="0.25">
      <c r="A43" s="40" t="s">
        <v>96</v>
      </c>
      <c r="B43" s="53" t="s">
        <v>97</v>
      </c>
      <c r="C43" s="42">
        <v>93</v>
      </c>
      <c r="D43" s="43">
        <v>679</v>
      </c>
      <c r="E43" s="42"/>
      <c r="F43" s="43"/>
      <c r="G43" s="42"/>
      <c r="H43" s="42">
        <v>701</v>
      </c>
      <c r="I43" s="43">
        <v>274</v>
      </c>
      <c r="J43" s="43">
        <v>274</v>
      </c>
      <c r="K43" s="43">
        <v>522</v>
      </c>
      <c r="L43" s="43"/>
      <c r="M43" s="43"/>
      <c r="N43" s="43"/>
      <c r="O43" s="43"/>
      <c r="P43" s="43">
        <v>14</v>
      </c>
      <c r="Q43" s="43">
        <v>427</v>
      </c>
      <c r="R43" s="43"/>
      <c r="S43" s="43"/>
      <c r="T43" s="43"/>
      <c r="U43" s="43">
        <v>186</v>
      </c>
      <c r="V43" s="43">
        <v>534</v>
      </c>
      <c r="W43" s="43"/>
      <c r="X43" s="43"/>
    </row>
    <row r="44" spans="1:24" ht="25.5" x14ac:dyDescent="0.25">
      <c r="A44" s="40" t="s">
        <v>98</v>
      </c>
      <c r="B44" s="53" t="s">
        <v>99</v>
      </c>
      <c r="C44" s="42"/>
      <c r="D44" s="43"/>
      <c r="E44" s="42"/>
      <c r="F44" s="43"/>
      <c r="G44" s="42">
        <v>554</v>
      </c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1:24" x14ac:dyDescent="0.25">
      <c r="A45" s="40" t="s">
        <v>100</v>
      </c>
      <c r="B45" s="53" t="s">
        <v>101</v>
      </c>
      <c r="C45" s="42"/>
      <c r="D45" s="43">
        <v>47</v>
      </c>
      <c r="E45" s="42"/>
      <c r="F45" s="43"/>
      <c r="G45" s="42"/>
      <c r="H45" s="42">
        <v>471</v>
      </c>
      <c r="I45" s="43"/>
      <c r="J45" s="43">
        <v>330</v>
      </c>
      <c r="K45" s="43">
        <v>416</v>
      </c>
      <c r="L45" s="43"/>
      <c r="M45" s="43"/>
      <c r="N45" s="43"/>
      <c r="O45" s="43"/>
      <c r="P45" s="43"/>
      <c r="Q45" s="43"/>
      <c r="R45" s="43"/>
      <c r="S45" s="43"/>
      <c r="T45" s="43">
        <v>157</v>
      </c>
      <c r="U45" s="43"/>
      <c r="V45" s="43"/>
      <c r="W45" s="43"/>
      <c r="X45" s="43"/>
    </row>
    <row r="46" spans="1:24" x14ac:dyDescent="0.25">
      <c r="A46" s="36">
        <v>6</v>
      </c>
      <c r="B46" s="52" t="s">
        <v>102</v>
      </c>
      <c r="C46" s="38">
        <f t="shared" ref="C46:X46" si="6">C47+C48+C49+C50+C51+C52+C53+C54+C55+C56+C57</f>
        <v>196</v>
      </c>
      <c r="D46" s="38">
        <f t="shared" si="6"/>
        <v>2956</v>
      </c>
      <c r="E46" s="38">
        <f t="shared" si="6"/>
        <v>0</v>
      </c>
      <c r="F46" s="38">
        <f t="shared" si="6"/>
        <v>0</v>
      </c>
      <c r="G46" s="38">
        <f t="shared" si="6"/>
        <v>175</v>
      </c>
      <c r="H46" s="38">
        <f t="shared" si="6"/>
        <v>5245</v>
      </c>
      <c r="I46" s="38">
        <f t="shared" si="6"/>
        <v>3087</v>
      </c>
      <c r="J46" s="38">
        <f t="shared" si="6"/>
        <v>3204</v>
      </c>
      <c r="K46" s="38">
        <f t="shared" si="6"/>
        <v>5422</v>
      </c>
      <c r="L46" s="38">
        <f t="shared" si="6"/>
        <v>0</v>
      </c>
      <c r="M46" s="38">
        <f t="shared" si="6"/>
        <v>0</v>
      </c>
      <c r="N46" s="38">
        <f t="shared" si="6"/>
        <v>0</v>
      </c>
      <c r="O46" s="38">
        <f t="shared" si="6"/>
        <v>0</v>
      </c>
      <c r="P46" s="38">
        <f t="shared" si="6"/>
        <v>910</v>
      </c>
      <c r="Q46" s="38">
        <f t="shared" si="6"/>
        <v>0</v>
      </c>
      <c r="R46" s="38">
        <f t="shared" si="6"/>
        <v>0</v>
      </c>
      <c r="S46" s="38">
        <f t="shared" si="6"/>
        <v>0</v>
      </c>
      <c r="T46" s="38">
        <f t="shared" si="6"/>
        <v>12000</v>
      </c>
      <c r="U46" s="38">
        <f t="shared" si="6"/>
        <v>264</v>
      </c>
      <c r="V46" s="38">
        <f t="shared" si="6"/>
        <v>0</v>
      </c>
      <c r="W46" s="38">
        <f t="shared" si="6"/>
        <v>0</v>
      </c>
      <c r="X46" s="38">
        <f t="shared" si="6"/>
        <v>0</v>
      </c>
    </row>
    <row r="47" spans="1:24" ht="25.5" x14ac:dyDescent="0.25">
      <c r="A47" s="40" t="s">
        <v>103</v>
      </c>
      <c r="B47" s="53" t="s">
        <v>104</v>
      </c>
      <c r="C47" s="42"/>
      <c r="D47" s="103">
        <v>264</v>
      </c>
      <c r="E47" s="42"/>
      <c r="F47" s="43"/>
      <c r="G47" s="42"/>
      <c r="H47" s="42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  <row r="48" spans="1:24" ht="25.5" x14ac:dyDescent="0.25">
      <c r="A48" s="40" t="s">
        <v>105</v>
      </c>
      <c r="B48" s="53" t="s">
        <v>106</v>
      </c>
      <c r="C48" s="42"/>
      <c r="D48" s="104"/>
      <c r="E48" s="42"/>
      <c r="F48" s="43"/>
      <c r="G48" s="42"/>
      <c r="H48" s="42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</row>
    <row r="49" spans="1:24" x14ac:dyDescent="0.25">
      <c r="A49" s="40" t="s">
        <v>107</v>
      </c>
      <c r="B49" s="53" t="s">
        <v>108</v>
      </c>
      <c r="C49" s="42"/>
      <c r="D49" s="43">
        <v>322</v>
      </c>
      <c r="E49" s="42"/>
      <c r="F49" s="43"/>
      <c r="G49" s="42"/>
      <c r="H49" s="42">
        <v>412</v>
      </c>
      <c r="I49" s="43">
        <v>300</v>
      </c>
      <c r="J49" s="43">
        <v>86</v>
      </c>
      <c r="K49" s="43">
        <v>360</v>
      </c>
      <c r="L49" s="43"/>
      <c r="M49" s="43"/>
      <c r="N49" s="43"/>
      <c r="O49" s="43"/>
      <c r="P49" s="43"/>
      <c r="Q49" s="43"/>
      <c r="R49" s="43"/>
      <c r="S49" s="43"/>
      <c r="T49" s="43">
        <v>150</v>
      </c>
      <c r="U49" s="43"/>
      <c r="V49" s="43"/>
      <c r="W49" s="43"/>
      <c r="X49" s="43"/>
    </row>
    <row r="50" spans="1:24" x14ac:dyDescent="0.25">
      <c r="A50" s="40" t="s">
        <v>109</v>
      </c>
      <c r="B50" s="53" t="s">
        <v>110</v>
      </c>
      <c r="C50" s="42"/>
      <c r="D50" s="43"/>
      <c r="E50" s="42"/>
      <c r="F50" s="43"/>
      <c r="G50" s="42">
        <v>175</v>
      </c>
      <c r="H50" s="42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</row>
    <row r="51" spans="1:24" x14ac:dyDescent="0.25">
      <c r="A51" s="40" t="s">
        <v>111</v>
      </c>
      <c r="B51" s="53" t="s">
        <v>112</v>
      </c>
      <c r="C51" s="42">
        <v>75</v>
      </c>
      <c r="D51" s="43">
        <v>567</v>
      </c>
      <c r="E51" s="42"/>
      <c r="F51" s="43"/>
      <c r="G51" s="42"/>
      <c r="H51" s="42">
        <v>1044</v>
      </c>
      <c r="I51" s="43">
        <v>528</v>
      </c>
      <c r="J51" s="43">
        <v>876</v>
      </c>
      <c r="K51" s="43">
        <v>1894</v>
      </c>
      <c r="L51" s="43"/>
      <c r="M51" s="43"/>
      <c r="N51" s="43"/>
      <c r="O51" s="43"/>
      <c r="P51" s="43"/>
      <c r="Q51" s="43"/>
      <c r="R51" s="43"/>
      <c r="S51" s="43"/>
      <c r="T51" s="43">
        <v>2590</v>
      </c>
      <c r="U51" s="43"/>
      <c r="V51" s="43"/>
      <c r="W51" s="43"/>
      <c r="X51" s="43"/>
    </row>
    <row r="52" spans="1:24" x14ac:dyDescent="0.25">
      <c r="A52" s="40" t="s">
        <v>113</v>
      </c>
      <c r="B52" s="53" t="s">
        <v>114</v>
      </c>
      <c r="C52" s="42">
        <v>58</v>
      </c>
      <c r="D52" s="43">
        <v>1013</v>
      </c>
      <c r="E52" s="42"/>
      <c r="F52" s="43"/>
      <c r="G52" s="42"/>
      <c r="H52" s="42">
        <v>1898</v>
      </c>
      <c r="I52" s="43">
        <v>886</v>
      </c>
      <c r="J52" s="43">
        <v>1139</v>
      </c>
      <c r="K52" s="43">
        <v>1139</v>
      </c>
      <c r="L52" s="43"/>
      <c r="M52" s="43"/>
      <c r="N52" s="43"/>
      <c r="O52" s="43"/>
      <c r="P52" s="43">
        <v>126</v>
      </c>
      <c r="Q52" s="43"/>
      <c r="R52" s="43"/>
      <c r="S52" s="43"/>
      <c r="T52" s="43">
        <v>3164</v>
      </c>
      <c r="U52" s="43"/>
      <c r="V52" s="43"/>
      <c r="W52" s="43"/>
      <c r="X52" s="43"/>
    </row>
    <row r="53" spans="1:24" ht="25.5" x14ac:dyDescent="0.25">
      <c r="A53" s="40" t="s">
        <v>115</v>
      </c>
      <c r="B53" s="53" t="s">
        <v>116</v>
      </c>
      <c r="C53" s="42"/>
      <c r="D53" s="43">
        <v>71</v>
      </c>
      <c r="E53" s="42"/>
      <c r="F53" s="43"/>
      <c r="G53" s="42"/>
      <c r="H53" s="42">
        <v>151</v>
      </c>
      <c r="I53" s="43">
        <v>122</v>
      </c>
      <c r="J53" s="43">
        <v>13</v>
      </c>
      <c r="K53" s="43">
        <v>58</v>
      </c>
      <c r="L53" s="43"/>
      <c r="M53" s="43"/>
      <c r="N53" s="43"/>
      <c r="O53" s="43"/>
      <c r="P53" s="43">
        <v>19</v>
      </c>
      <c r="Q53" s="43"/>
      <c r="R53" s="43"/>
      <c r="S53" s="43"/>
      <c r="T53" s="43">
        <v>144</v>
      </c>
      <c r="U53" s="43"/>
      <c r="V53" s="43"/>
      <c r="W53" s="43"/>
      <c r="X53" s="43"/>
    </row>
    <row r="54" spans="1:24" ht="25.5" x14ac:dyDescent="0.25">
      <c r="A54" s="40" t="s">
        <v>117</v>
      </c>
      <c r="B54" s="53" t="s">
        <v>118</v>
      </c>
      <c r="C54" s="42">
        <v>63</v>
      </c>
      <c r="D54" s="43">
        <v>253</v>
      </c>
      <c r="E54" s="42"/>
      <c r="F54" s="43"/>
      <c r="G54" s="42"/>
      <c r="H54" s="42">
        <v>959</v>
      </c>
      <c r="I54" s="43">
        <v>741</v>
      </c>
      <c r="J54" s="43">
        <v>796</v>
      </c>
      <c r="K54" s="43">
        <v>1450</v>
      </c>
      <c r="L54" s="43"/>
      <c r="M54" s="43"/>
      <c r="N54" s="43"/>
      <c r="O54" s="43"/>
      <c r="P54" s="43">
        <v>360</v>
      </c>
      <c r="Q54" s="43"/>
      <c r="R54" s="43"/>
      <c r="S54" s="43"/>
      <c r="T54" s="43">
        <v>3008</v>
      </c>
      <c r="U54" s="43"/>
      <c r="V54" s="43"/>
      <c r="W54" s="43"/>
      <c r="X54" s="43"/>
    </row>
    <row r="55" spans="1:24" x14ac:dyDescent="0.25">
      <c r="A55" s="40" t="s">
        <v>119</v>
      </c>
      <c r="B55" s="53" t="s">
        <v>120</v>
      </c>
      <c r="C55" s="42"/>
      <c r="D55" s="43">
        <v>252</v>
      </c>
      <c r="E55" s="42"/>
      <c r="F55" s="43"/>
      <c r="G55" s="42"/>
      <c r="H55" s="42">
        <v>246</v>
      </c>
      <c r="I55" s="43">
        <v>108</v>
      </c>
      <c r="J55" s="43">
        <v>121</v>
      </c>
      <c r="K55" s="43">
        <v>123</v>
      </c>
      <c r="L55" s="43"/>
      <c r="M55" s="43"/>
      <c r="N55" s="43"/>
      <c r="O55" s="43"/>
      <c r="P55" s="43">
        <v>405</v>
      </c>
      <c r="Q55" s="43"/>
      <c r="R55" s="43"/>
      <c r="S55" s="43"/>
      <c r="T55" s="43">
        <v>987</v>
      </c>
      <c r="U55" s="43">
        <v>264</v>
      </c>
      <c r="V55" s="43"/>
      <c r="W55" s="43"/>
      <c r="X55" s="43"/>
    </row>
    <row r="56" spans="1:24" x14ac:dyDescent="0.25">
      <c r="A56" s="40" t="s">
        <v>121</v>
      </c>
      <c r="B56" s="53" t="s">
        <v>122</v>
      </c>
      <c r="C56" s="42"/>
      <c r="D56" s="43">
        <v>65</v>
      </c>
      <c r="E56" s="42"/>
      <c r="F56" s="43"/>
      <c r="G56" s="42"/>
      <c r="H56" s="42">
        <v>164</v>
      </c>
      <c r="I56" s="43">
        <v>154</v>
      </c>
      <c r="J56" s="43"/>
      <c r="K56" s="43">
        <v>76</v>
      </c>
      <c r="L56" s="43"/>
      <c r="M56" s="43"/>
      <c r="N56" s="43"/>
      <c r="O56" s="43"/>
      <c r="P56" s="43"/>
      <c r="Q56" s="43"/>
      <c r="R56" s="43"/>
      <c r="S56" s="43"/>
      <c r="T56" s="43">
        <v>372</v>
      </c>
      <c r="U56" s="43"/>
      <c r="V56" s="43"/>
      <c r="W56" s="43"/>
      <c r="X56" s="43"/>
    </row>
    <row r="57" spans="1:24" x14ac:dyDescent="0.25">
      <c r="A57" s="40" t="s">
        <v>123</v>
      </c>
      <c r="B57" s="53" t="s">
        <v>124</v>
      </c>
      <c r="C57" s="42"/>
      <c r="D57" s="43">
        <v>149</v>
      </c>
      <c r="E57" s="42"/>
      <c r="F57" s="43"/>
      <c r="G57" s="42"/>
      <c r="H57" s="42">
        <v>371</v>
      </c>
      <c r="I57" s="43">
        <v>248</v>
      </c>
      <c r="J57" s="43">
        <v>173</v>
      </c>
      <c r="K57" s="43">
        <v>322</v>
      </c>
      <c r="L57" s="43"/>
      <c r="M57" s="43"/>
      <c r="N57" s="43"/>
      <c r="O57" s="43"/>
      <c r="P57" s="43"/>
      <c r="Q57" s="43"/>
      <c r="R57" s="43"/>
      <c r="S57" s="43"/>
      <c r="T57" s="43">
        <v>1585</v>
      </c>
      <c r="U57" s="43"/>
      <c r="V57" s="43"/>
      <c r="W57" s="43"/>
      <c r="X57" s="43"/>
    </row>
    <row r="58" spans="1:24" x14ac:dyDescent="0.25">
      <c r="A58" s="36">
        <v>7</v>
      </c>
      <c r="B58" s="52" t="s">
        <v>125</v>
      </c>
      <c r="C58" s="38">
        <f t="shared" ref="C58:X58" si="7">C59+C60+C61+C62+C63+C64+C65+C66</f>
        <v>0</v>
      </c>
      <c r="D58" s="38">
        <f t="shared" si="7"/>
        <v>157</v>
      </c>
      <c r="E58" s="38">
        <f t="shared" si="7"/>
        <v>0</v>
      </c>
      <c r="F58" s="38">
        <f t="shared" si="7"/>
        <v>0</v>
      </c>
      <c r="G58" s="38">
        <f t="shared" si="7"/>
        <v>0</v>
      </c>
      <c r="H58" s="38">
        <f t="shared" si="7"/>
        <v>2557</v>
      </c>
      <c r="I58" s="38">
        <f t="shared" si="7"/>
        <v>730</v>
      </c>
      <c r="J58" s="38">
        <f t="shared" si="7"/>
        <v>921</v>
      </c>
      <c r="K58" s="38">
        <f t="shared" si="7"/>
        <v>702</v>
      </c>
      <c r="L58" s="38">
        <f t="shared" si="7"/>
        <v>0</v>
      </c>
      <c r="M58" s="38">
        <f t="shared" si="7"/>
        <v>0</v>
      </c>
      <c r="N58" s="38">
        <f t="shared" si="7"/>
        <v>0</v>
      </c>
      <c r="O58" s="38">
        <f t="shared" si="7"/>
        <v>0</v>
      </c>
      <c r="P58" s="38">
        <f t="shared" si="7"/>
        <v>151</v>
      </c>
      <c r="Q58" s="38">
        <f t="shared" si="7"/>
        <v>278</v>
      </c>
      <c r="R58" s="38">
        <f t="shared" si="7"/>
        <v>0</v>
      </c>
      <c r="S58" s="38">
        <f t="shared" si="7"/>
        <v>266</v>
      </c>
      <c r="T58" s="38">
        <f t="shared" si="7"/>
        <v>803</v>
      </c>
      <c r="U58" s="38">
        <f t="shared" si="7"/>
        <v>710</v>
      </c>
      <c r="V58" s="38">
        <f t="shared" si="7"/>
        <v>0</v>
      </c>
      <c r="W58" s="38">
        <f t="shared" si="7"/>
        <v>0</v>
      </c>
      <c r="X58" s="38">
        <f t="shared" si="7"/>
        <v>0</v>
      </c>
    </row>
    <row r="59" spans="1:24" ht="25.5" x14ac:dyDescent="0.25">
      <c r="A59" s="40" t="s">
        <v>126</v>
      </c>
      <c r="B59" s="53" t="s">
        <v>127</v>
      </c>
      <c r="C59" s="42"/>
      <c r="D59" s="43"/>
      <c r="E59" s="42"/>
      <c r="F59" s="43"/>
      <c r="G59" s="42"/>
      <c r="H59" s="42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</row>
    <row r="60" spans="1:24" ht="25.5" x14ac:dyDescent="0.25">
      <c r="A60" s="40" t="s">
        <v>128</v>
      </c>
      <c r="B60" s="53" t="s">
        <v>129</v>
      </c>
      <c r="C60" s="42"/>
      <c r="D60" s="43"/>
      <c r="E60" s="42"/>
      <c r="F60" s="43"/>
      <c r="G60" s="42"/>
      <c r="H60" s="42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</row>
    <row r="61" spans="1:24" x14ac:dyDescent="0.25">
      <c r="A61" s="40" t="s">
        <v>130</v>
      </c>
      <c r="B61" s="53" t="s">
        <v>131</v>
      </c>
      <c r="C61" s="42"/>
      <c r="D61" s="103"/>
      <c r="E61" s="42"/>
      <c r="F61" s="43"/>
      <c r="G61" s="42"/>
      <c r="H61" s="111">
        <v>1172</v>
      </c>
      <c r="I61" s="103">
        <v>236</v>
      </c>
      <c r="J61" s="103">
        <v>439</v>
      </c>
      <c r="K61" s="103">
        <v>432</v>
      </c>
      <c r="L61" s="43"/>
      <c r="M61" s="43"/>
      <c r="N61" s="43"/>
      <c r="O61" s="43"/>
      <c r="P61" s="43"/>
      <c r="Q61" s="103">
        <v>104</v>
      </c>
      <c r="R61" s="43"/>
      <c r="S61" s="103">
        <v>266</v>
      </c>
      <c r="T61" s="103">
        <v>514</v>
      </c>
      <c r="U61" s="103">
        <v>532</v>
      </c>
      <c r="V61" s="43"/>
      <c r="W61" s="43"/>
      <c r="X61" s="43"/>
    </row>
    <row r="62" spans="1:24" x14ac:dyDescent="0.25">
      <c r="A62" s="40" t="s">
        <v>132</v>
      </c>
      <c r="B62" s="53" t="s">
        <v>133</v>
      </c>
      <c r="C62" s="42"/>
      <c r="D62" s="104"/>
      <c r="E62" s="42"/>
      <c r="F62" s="43"/>
      <c r="G62" s="42"/>
      <c r="H62" s="112"/>
      <c r="I62" s="104"/>
      <c r="J62" s="104"/>
      <c r="K62" s="104"/>
      <c r="L62" s="43"/>
      <c r="M62" s="43"/>
      <c r="N62" s="43"/>
      <c r="O62" s="43"/>
      <c r="P62" s="43"/>
      <c r="Q62" s="104"/>
      <c r="R62" s="43"/>
      <c r="S62" s="104"/>
      <c r="T62" s="104"/>
      <c r="U62" s="104"/>
      <c r="V62" s="43"/>
      <c r="W62" s="43"/>
      <c r="X62" s="43"/>
    </row>
    <row r="63" spans="1:24" x14ac:dyDescent="0.25">
      <c r="A63" s="40" t="s">
        <v>476</v>
      </c>
      <c r="B63" s="53" t="s">
        <v>135</v>
      </c>
      <c r="C63" s="42"/>
      <c r="D63" s="43">
        <v>39</v>
      </c>
      <c r="E63" s="42"/>
      <c r="F63" s="43"/>
      <c r="G63" s="42"/>
      <c r="H63" s="42">
        <v>521</v>
      </c>
      <c r="I63" s="43">
        <v>189</v>
      </c>
      <c r="J63" s="43">
        <v>163</v>
      </c>
      <c r="K63" s="43">
        <v>85</v>
      </c>
      <c r="L63" s="43"/>
      <c r="M63" s="43"/>
      <c r="N63" s="43"/>
      <c r="O63" s="43"/>
      <c r="P63" s="43">
        <v>72</v>
      </c>
      <c r="Q63" s="43">
        <v>78</v>
      </c>
      <c r="R63" s="43"/>
      <c r="S63" s="43"/>
      <c r="T63" s="43">
        <v>98</v>
      </c>
      <c r="U63" s="43">
        <v>85</v>
      </c>
      <c r="V63" s="43"/>
      <c r="W63" s="43"/>
      <c r="X63" s="43"/>
    </row>
    <row r="64" spans="1:24" x14ac:dyDescent="0.25">
      <c r="A64" s="40" t="s">
        <v>136</v>
      </c>
      <c r="B64" s="53" t="s">
        <v>137</v>
      </c>
      <c r="C64" s="42"/>
      <c r="D64" s="43">
        <v>97</v>
      </c>
      <c r="E64" s="42"/>
      <c r="F64" s="43"/>
      <c r="G64" s="42"/>
      <c r="H64" s="42">
        <v>289</v>
      </c>
      <c r="I64" s="43">
        <v>99</v>
      </c>
      <c r="J64" s="43">
        <v>106</v>
      </c>
      <c r="K64" s="43">
        <v>53</v>
      </c>
      <c r="L64" s="43"/>
      <c r="M64" s="43"/>
      <c r="N64" s="43"/>
      <c r="O64" s="43"/>
      <c r="P64" s="43"/>
      <c r="Q64" s="43"/>
      <c r="R64" s="43"/>
      <c r="S64" s="43"/>
      <c r="T64" s="43">
        <v>53</v>
      </c>
      <c r="U64" s="43"/>
      <c r="V64" s="43"/>
      <c r="W64" s="43"/>
      <c r="X64" s="43"/>
    </row>
    <row r="65" spans="1:24" x14ac:dyDescent="0.25">
      <c r="A65" s="40" t="s">
        <v>138</v>
      </c>
      <c r="B65" s="53" t="s">
        <v>139</v>
      </c>
      <c r="C65" s="42"/>
      <c r="D65" s="43">
        <v>21</v>
      </c>
      <c r="E65" s="42"/>
      <c r="F65" s="43"/>
      <c r="G65" s="42"/>
      <c r="H65" s="42">
        <v>575</v>
      </c>
      <c r="I65" s="43">
        <v>180</v>
      </c>
      <c r="J65" s="43">
        <v>187</v>
      </c>
      <c r="K65" s="43">
        <v>103</v>
      </c>
      <c r="L65" s="43"/>
      <c r="M65" s="43"/>
      <c r="N65" s="43"/>
      <c r="O65" s="43"/>
      <c r="P65" s="43">
        <v>79</v>
      </c>
      <c r="Q65" s="43">
        <v>96</v>
      </c>
      <c r="R65" s="43"/>
      <c r="S65" s="43"/>
      <c r="T65" s="43">
        <v>118</v>
      </c>
      <c r="U65" s="43">
        <v>93</v>
      </c>
      <c r="V65" s="43"/>
      <c r="W65" s="43"/>
      <c r="X65" s="43"/>
    </row>
    <row r="66" spans="1:24" x14ac:dyDescent="0.25">
      <c r="A66" s="40" t="s">
        <v>140</v>
      </c>
      <c r="B66" s="53" t="s">
        <v>141</v>
      </c>
      <c r="C66" s="42"/>
      <c r="D66" s="43"/>
      <c r="E66" s="42"/>
      <c r="F66" s="43"/>
      <c r="G66" s="42"/>
      <c r="H66" s="42"/>
      <c r="I66" s="43">
        <v>26</v>
      </c>
      <c r="J66" s="43">
        <v>26</v>
      </c>
      <c r="K66" s="43">
        <v>29</v>
      </c>
      <c r="L66" s="43"/>
      <c r="M66" s="43"/>
      <c r="N66" s="43"/>
      <c r="O66" s="43"/>
      <c r="P66" s="43"/>
      <c r="Q66" s="43"/>
      <c r="R66" s="43"/>
      <c r="S66" s="43"/>
      <c r="T66" s="43">
        <v>20</v>
      </c>
      <c r="U66" s="43"/>
      <c r="V66" s="43"/>
      <c r="W66" s="43"/>
      <c r="X66" s="43"/>
    </row>
    <row r="67" spans="1:24" x14ac:dyDescent="0.25">
      <c r="A67" s="36">
        <v>8</v>
      </c>
      <c r="B67" s="52" t="s">
        <v>142</v>
      </c>
      <c r="C67" s="38">
        <f t="shared" ref="C67:X67" si="8">C68+C69+C70+C71+C73</f>
        <v>3248</v>
      </c>
      <c r="D67" s="38">
        <f t="shared" si="8"/>
        <v>14551</v>
      </c>
      <c r="E67" s="38">
        <f t="shared" si="8"/>
        <v>0</v>
      </c>
      <c r="F67" s="38">
        <f t="shared" si="8"/>
        <v>0</v>
      </c>
      <c r="G67" s="38">
        <f t="shared" si="8"/>
        <v>0</v>
      </c>
      <c r="H67" s="38">
        <f t="shared" si="8"/>
        <v>12949</v>
      </c>
      <c r="I67" s="38">
        <f t="shared" si="8"/>
        <v>10294</v>
      </c>
      <c r="J67" s="38">
        <f t="shared" si="8"/>
        <v>7645</v>
      </c>
      <c r="K67" s="38">
        <f t="shared" si="8"/>
        <v>11165</v>
      </c>
      <c r="L67" s="38">
        <f t="shared" si="8"/>
        <v>0</v>
      </c>
      <c r="M67" s="38">
        <f t="shared" si="8"/>
        <v>0</v>
      </c>
      <c r="N67" s="38">
        <f t="shared" si="8"/>
        <v>0</v>
      </c>
      <c r="O67" s="38">
        <f t="shared" si="8"/>
        <v>0</v>
      </c>
      <c r="P67" s="38">
        <f t="shared" si="8"/>
        <v>2114</v>
      </c>
      <c r="Q67" s="38">
        <f t="shared" si="8"/>
        <v>1280</v>
      </c>
      <c r="R67" s="38">
        <f t="shared" si="8"/>
        <v>0</v>
      </c>
      <c r="S67" s="38">
        <f t="shared" si="8"/>
        <v>2046</v>
      </c>
      <c r="T67" s="38">
        <f t="shared" si="8"/>
        <v>29067</v>
      </c>
      <c r="U67" s="38">
        <f t="shared" si="8"/>
        <v>6936</v>
      </c>
      <c r="V67" s="38">
        <f t="shared" si="8"/>
        <v>3040</v>
      </c>
      <c r="W67" s="38">
        <f t="shared" si="8"/>
        <v>0</v>
      </c>
      <c r="X67" s="38">
        <f t="shared" si="8"/>
        <v>0</v>
      </c>
    </row>
    <row r="68" spans="1:24" x14ac:dyDescent="0.25">
      <c r="A68" s="40" t="s">
        <v>143</v>
      </c>
      <c r="B68" s="53" t="s">
        <v>87</v>
      </c>
      <c r="C68" s="42"/>
      <c r="D68" s="43">
        <v>317</v>
      </c>
      <c r="E68" s="42"/>
      <c r="F68" s="43"/>
      <c r="G68" s="42"/>
      <c r="H68" s="42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</row>
    <row r="69" spans="1:24" x14ac:dyDescent="0.25">
      <c r="A69" s="40" t="s">
        <v>144</v>
      </c>
      <c r="B69" s="53" t="s">
        <v>145</v>
      </c>
      <c r="C69" s="42">
        <v>1125</v>
      </c>
      <c r="D69" s="43">
        <v>3562</v>
      </c>
      <c r="E69" s="42"/>
      <c r="F69" s="43"/>
      <c r="G69" s="42"/>
      <c r="H69" s="42">
        <v>992</v>
      </c>
      <c r="I69" s="43">
        <v>652</v>
      </c>
      <c r="J69" s="43">
        <v>681</v>
      </c>
      <c r="K69" s="43">
        <v>1081</v>
      </c>
      <c r="L69" s="43"/>
      <c r="M69" s="43"/>
      <c r="N69" s="43"/>
      <c r="O69" s="43"/>
      <c r="P69" s="43"/>
      <c r="Q69" s="43"/>
      <c r="R69" s="43"/>
      <c r="S69" s="43"/>
      <c r="T69" s="43">
        <v>1644</v>
      </c>
      <c r="U69" s="43"/>
      <c r="V69" s="43"/>
      <c r="W69" s="43"/>
      <c r="X69" s="43"/>
    </row>
    <row r="70" spans="1:24" x14ac:dyDescent="0.25">
      <c r="A70" s="40" t="s">
        <v>146</v>
      </c>
      <c r="B70" s="53" t="s">
        <v>147</v>
      </c>
      <c r="C70" s="42"/>
      <c r="D70" s="43">
        <v>2548</v>
      </c>
      <c r="E70" s="42"/>
      <c r="F70" s="43"/>
      <c r="G70" s="42"/>
      <c r="H70" s="42">
        <v>1769</v>
      </c>
      <c r="I70" s="43">
        <v>1048</v>
      </c>
      <c r="J70" s="43">
        <v>524</v>
      </c>
      <c r="K70" s="43">
        <v>922</v>
      </c>
      <c r="L70" s="43"/>
      <c r="M70" s="43"/>
      <c r="N70" s="43"/>
      <c r="O70" s="43"/>
      <c r="P70" s="43">
        <v>724</v>
      </c>
      <c r="Q70" s="43">
        <v>310</v>
      </c>
      <c r="R70" s="43"/>
      <c r="S70" s="43">
        <v>2046</v>
      </c>
      <c r="T70" s="43">
        <v>4340</v>
      </c>
      <c r="U70" s="43">
        <v>802</v>
      </c>
      <c r="V70" s="43"/>
      <c r="W70" s="43"/>
      <c r="X70" s="43"/>
    </row>
    <row r="71" spans="1:24" x14ac:dyDescent="0.25">
      <c r="A71" s="40" t="s">
        <v>148</v>
      </c>
      <c r="B71" s="53" t="s">
        <v>149</v>
      </c>
      <c r="C71" s="111">
        <v>2123</v>
      </c>
      <c r="D71" s="103">
        <v>7730</v>
      </c>
      <c r="E71" s="42"/>
      <c r="F71" s="43"/>
      <c r="G71" s="42"/>
      <c r="H71" s="111">
        <v>8940</v>
      </c>
      <c r="I71" s="103">
        <v>8002</v>
      </c>
      <c r="J71" s="103">
        <v>6440</v>
      </c>
      <c r="K71" s="103">
        <v>8045</v>
      </c>
      <c r="L71" s="43"/>
      <c r="M71" s="43"/>
      <c r="N71" s="43"/>
      <c r="O71" s="43"/>
      <c r="P71" s="103">
        <v>1390</v>
      </c>
      <c r="Q71" s="103">
        <v>970</v>
      </c>
      <c r="R71" s="43"/>
      <c r="S71" s="43"/>
      <c r="T71" s="103">
        <v>22360</v>
      </c>
      <c r="U71" s="103">
        <v>6134</v>
      </c>
      <c r="V71" s="103">
        <v>3040</v>
      </c>
      <c r="W71" s="43"/>
      <c r="X71" s="43"/>
    </row>
    <row r="72" spans="1:24" x14ac:dyDescent="0.25">
      <c r="A72" s="40" t="s">
        <v>150</v>
      </c>
      <c r="B72" s="53" t="s">
        <v>151</v>
      </c>
      <c r="C72" s="112"/>
      <c r="D72" s="104"/>
      <c r="E72" s="42"/>
      <c r="F72" s="43"/>
      <c r="G72" s="42"/>
      <c r="H72" s="112"/>
      <c r="I72" s="104"/>
      <c r="J72" s="104"/>
      <c r="K72" s="104"/>
      <c r="L72" s="43"/>
      <c r="M72" s="43"/>
      <c r="N72" s="43"/>
      <c r="O72" s="43"/>
      <c r="P72" s="104"/>
      <c r="Q72" s="104"/>
      <c r="R72" s="43"/>
      <c r="S72" s="43"/>
      <c r="T72" s="104"/>
      <c r="U72" s="104"/>
      <c r="V72" s="104"/>
      <c r="W72" s="43"/>
      <c r="X72" s="43"/>
    </row>
    <row r="73" spans="1:24" x14ac:dyDescent="0.25">
      <c r="A73" s="40" t="s">
        <v>152</v>
      </c>
      <c r="B73" s="53" t="s">
        <v>153</v>
      </c>
      <c r="C73" s="42"/>
      <c r="D73" s="43">
        <v>394</v>
      </c>
      <c r="E73" s="42"/>
      <c r="F73" s="43"/>
      <c r="G73" s="42"/>
      <c r="H73" s="42">
        <v>1248</v>
      </c>
      <c r="I73" s="43">
        <v>592</v>
      </c>
      <c r="J73" s="43"/>
      <c r="K73" s="43">
        <v>1117</v>
      </c>
      <c r="L73" s="43"/>
      <c r="M73" s="43"/>
      <c r="N73" s="43"/>
      <c r="O73" s="43"/>
      <c r="P73" s="43"/>
      <c r="Q73" s="43"/>
      <c r="R73" s="43"/>
      <c r="S73" s="43"/>
      <c r="T73" s="43">
        <v>723</v>
      </c>
      <c r="U73" s="43"/>
      <c r="V73" s="43"/>
      <c r="W73" s="43"/>
      <c r="X73" s="43"/>
    </row>
    <row r="74" spans="1:24" x14ac:dyDescent="0.25">
      <c r="A74" s="36">
        <v>9</v>
      </c>
      <c r="B74" s="52" t="s">
        <v>154</v>
      </c>
      <c r="C74" s="38">
        <f t="shared" ref="C74:X74" si="9">C75+C76+C77+C78+C82+C83+C84+C85</f>
        <v>595</v>
      </c>
      <c r="D74" s="38">
        <f t="shared" si="9"/>
        <v>2135</v>
      </c>
      <c r="E74" s="38">
        <f t="shared" si="9"/>
        <v>0</v>
      </c>
      <c r="F74" s="38">
        <f t="shared" si="9"/>
        <v>0</v>
      </c>
      <c r="G74" s="38">
        <f t="shared" si="9"/>
        <v>0</v>
      </c>
      <c r="H74" s="38">
        <f t="shared" si="9"/>
        <v>6028</v>
      </c>
      <c r="I74" s="38">
        <f t="shared" si="9"/>
        <v>2376</v>
      </c>
      <c r="J74" s="38">
        <f t="shared" si="9"/>
        <v>2033</v>
      </c>
      <c r="K74" s="38">
        <f t="shared" si="9"/>
        <v>4521</v>
      </c>
      <c r="L74" s="38">
        <f t="shared" si="9"/>
        <v>0</v>
      </c>
      <c r="M74" s="38">
        <f t="shared" si="9"/>
        <v>0</v>
      </c>
      <c r="N74" s="38">
        <f t="shared" si="9"/>
        <v>0</v>
      </c>
      <c r="O74" s="38">
        <f t="shared" si="9"/>
        <v>0</v>
      </c>
      <c r="P74" s="38">
        <f t="shared" si="9"/>
        <v>463</v>
      </c>
      <c r="Q74" s="38">
        <f t="shared" si="9"/>
        <v>813</v>
      </c>
      <c r="R74" s="38">
        <f t="shared" si="9"/>
        <v>0</v>
      </c>
      <c r="S74" s="38">
        <f t="shared" si="9"/>
        <v>0</v>
      </c>
      <c r="T74" s="38">
        <f t="shared" si="9"/>
        <v>2188</v>
      </c>
      <c r="U74" s="38">
        <f t="shared" si="9"/>
        <v>266</v>
      </c>
      <c r="V74" s="38">
        <f t="shared" si="9"/>
        <v>597</v>
      </c>
      <c r="W74" s="38">
        <f t="shared" si="9"/>
        <v>0</v>
      </c>
      <c r="X74" s="38">
        <f t="shared" si="9"/>
        <v>0</v>
      </c>
    </row>
    <row r="75" spans="1:24" ht="25.5" x14ac:dyDescent="0.25">
      <c r="A75" s="40" t="s">
        <v>155</v>
      </c>
      <c r="B75" s="53" t="s">
        <v>129</v>
      </c>
      <c r="C75" s="42"/>
      <c r="D75" s="43"/>
      <c r="E75" s="42"/>
      <c r="F75" s="43"/>
      <c r="G75" s="42"/>
      <c r="H75" s="42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</row>
    <row r="76" spans="1:24" x14ac:dyDescent="0.25">
      <c r="A76" s="40" t="s">
        <v>156</v>
      </c>
      <c r="B76" s="53" t="s">
        <v>157</v>
      </c>
      <c r="C76" s="42"/>
      <c r="D76" s="43">
        <v>120</v>
      </c>
      <c r="E76" s="42"/>
      <c r="F76" s="43"/>
      <c r="G76" s="42"/>
      <c r="H76" s="42">
        <v>126</v>
      </c>
      <c r="I76" s="43">
        <v>43</v>
      </c>
      <c r="J76" s="43">
        <v>58</v>
      </c>
      <c r="K76" s="43">
        <v>45</v>
      </c>
      <c r="L76" s="43"/>
      <c r="M76" s="43"/>
      <c r="N76" s="43"/>
      <c r="O76" s="43"/>
      <c r="P76" s="43"/>
      <c r="Q76" s="43"/>
      <c r="R76" s="43"/>
      <c r="S76" s="43"/>
      <c r="T76" s="43">
        <v>123</v>
      </c>
      <c r="U76" s="43"/>
      <c r="V76" s="43"/>
      <c r="W76" s="43"/>
      <c r="X76" s="43"/>
    </row>
    <row r="77" spans="1:24" x14ac:dyDescent="0.25">
      <c r="A77" s="40" t="s">
        <v>158</v>
      </c>
      <c r="B77" s="53" t="s">
        <v>91</v>
      </c>
      <c r="C77" s="42"/>
      <c r="D77" s="43"/>
      <c r="E77" s="42"/>
      <c r="F77" s="43"/>
      <c r="G77" s="42"/>
      <c r="H77" s="42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</row>
    <row r="78" spans="1:24" x14ac:dyDescent="0.25">
      <c r="A78" s="40" t="s">
        <v>159</v>
      </c>
      <c r="B78" s="53" t="s">
        <v>160</v>
      </c>
      <c r="C78" s="111">
        <v>500</v>
      </c>
      <c r="D78" s="103">
        <v>1299</v>
      </c>
      <c r="E78" s="42"/>
      <c r="F78" s="43"/>
      <c r="G78" s="42"/>
      <c r="H78" s="111">
        <v>4388</v>
      </c>
      <c r="I78" s="103">
        <v>1835</v>
      </c>
      <c r="J78" s="103">
        <v>1120</v>
      </c>
      <c r="K78" s="103">
        <v>3777</v>
      </c>
      <c r="L78" s="43"/>
      <c r="M78" s="43"/>
      <c r="N78" s="43"/>
      <c r="O78" s="43"/>
      <c r="P78" s="103">
        <v>406</v>
      </c>
      <c r="Q78" s="103">
        <v>460</v>
      </c>
      <c r="R78" s="43"/>
      <c r="S78" s="43"/>
      <c r="T78" s="103">
        <v>1683</v>
      </c>
      <c r="U78" s="43"/>
      <c r="V78" s="43"/>
      <c r="W78" s="43"/>
      <c r="X78" s="43"/>
    </row>
    <row r="79" spans="1:24" x14ac:dyDescent="0.25">
      <c r="A79" s="40" t="s">
        <v>161</v>
      </c>
      <c r="B79" s="53" t="s">
        <v>162</v>
      </c>
      <c r="C79" s="114"/>
      <c r="D79" s="105"/>
      <c r="E79" s="42"/>
      <c r="F79" s="43"/>
      <c r="G79" s="42"/>
      <c r="H79" s="114"/>
      <c r="I79" s="105"/>
      <c r="J79" s="105"/>
      <c r="K79" s="105"/>
      <c r="L79" s="43"/>
      <c r="M79" s="43"/>
      <c r="N79" s="43"/>
      <c r="O79" s="43"/>
      <c r="P79" s="105"/>
      <c r="Q79" s="105"/>
      <c r="R79" s="43"/>
      <c r="S79" s="43"/>
      <c r="T79" s="105"/>
      <c r="U79" s="43"/>
      <c r="V79" s="43"/>
      <c r="W79" s="43"/>
      <c r="X79" s="43"/>
    </row>
    <row r="80" spans="1:24" x14ac:dyDescent="0.25">
      <c r="A80" s="40" t="s">
        <v>163</v>
      </c>
      <c r="B80" s="53" t="s">
        <v>164</v>
      </c>
      <c r="C80" s="114"/>
      <c r="D80" s="105"/>
      <c r="E80" s="42"/>
      <c r="F80" s="43"/>
      <c r="G80" s="42"/>
      <c r="H80" s="114"/>
      <c r="I80" s="105"/>
      <c r="J80" s="105"/>
      <c r="K80" s="105"/>
      <c r="L80" s="43"/>
      <c r="M80" s="43"/>
      <c r="N80" s="43"/>
      <c r="O80" s="43"/>
      <c r="P80" s="105"/>
      <c r="Q80" s="105"/>
      <c r="R80" s="43"/>
      <c r="S80" s="43"/>
      <c r="T80" s="105"/>
      <c r="U80" s="43"/>
      <c r="V80" s="43"/>
      <c r="W80" s="43"/>
      <c r="X80" s="43"/>
    </row>
    <row r="81" spans="1:24" x14ac:dyDescent="0.25">
      <c r="A81" s="40" t="s">
        <v>165</v>
      </c>
      <c r="B81" s="53" t="s">
        <v>166</v>
      </c>
      <c r="C81" s="112"/>
      <c r="D81" s="104"/>
      <c r="E81" s="42"/>
      <c r="F81" s="43"/>
      <c r="G81" s="42"/>
      <c r="H81" s="112"/>
      <c r="I81" s="104"/>
      <c r="J81" s="104"/>
      <c r="K81" s="104"/>
      <c r="L81" s="43"/>
      <c r="M81" s="43"/>
      <c r="N81" s="43"/>
      <c r="O81" s="43"/>
      <c r="P81" s="104"/>
      <c r="Q81" s="104"/>
      <c r="R81" s="43"/>
      <c r="S81" s="43"/>
      <c r="T81" s="104"/>
      <c r="U81" s="43"/>
      <c r="V81" s="43"/>
      <c r="W81" s="43"/>
      <c r="X81" s="43"/>
    </row>
    <row r="82" spans="1:24" x14ac:dyDescent="0.25">
      <c r="A82" s="40" t="s">
        <v>167</v>
      </c>
      <c r="B82" s="53" t="s">
        <v>168</v>
      </c>
      <c r="C82" s="42"/>
      <c r="D82" s="43">
        <v>297</v>
      </c>
      <c r="E82" s="42"/>
      <c r="F82" s="43"/>
      <c r="G82" s="42"/>
      <c r="H82" s="42">
        <v>708</v>
      </c>
      <c r="I82" s="43">
        <v>38</v>
      </c>
      <c r="J82" s="43">
        <v>701</v>
      </c>
      <c r="K82" s="43">
        <v>251</v>
      </c>
      <c r="L82" s="43"/>
      <c r="M82" s="43"/>
      <c r="N82" s="43"/>
      <c r="O82" s="43"/>
      <c r="P82" s="43"/>
      <c r="Q82" s="43">
        <v>112</v>
      </c>
      <c r="R82" s="43"/>
      <c r="S82" s="43"/>
      <c r="T82" s="43">
        <v>24</v>
      </c>
      <c r="U82" s="43">
        <v>12</v>
      </c>
      <c r="V82" s="43"/>
      <c r="W82" s="43"/>
      <c r="X82" s="43"/>
    </row>
    <row r="83" spans="1:24" x14ac:dyDescent="0.25">
      <c r="A83" s="40" t="s">
        <v>169</v>
      </c>
      <c r="B83" s="53" t="s">
        <v>170</v>
      </c>
      <c r="C83" s="42"/>
      <c r="D83" s="43">
        <v>100</v>
      </c>
      <c r="E83" s="42"/>
      <c r="F83" s="43"/>
      <c r="G83" s="42"/>
      <c r="H83" s="42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</row>
    <row r="84" spans="1:24" x14ac:dyDescent="0.25">
      <c r="A84" s="40" t="s">
        <v>171</v>
      </c>
      <c r="B84" s="53" t="s">
        <v>172</v>
      </c>
      <c r="C84" s="42">
        <v>95</v>
      </c>
      <c r="D84" s="43">
        <v>319</v>
      </c>
      <c r="E84" s="42"/>
      <c r="F84" s="43"/>
      <c r="G84" s="42"/>
      <c r="H84" s="42">
        <v>529</v>
      </c>
      <c r="I84" s="43">
        <v>172</v>
      </c>
      <c r="J84" s="43">
        <v>154</v>
      </c>
      <c r="K84" s="43">
        <v>448</v>
      </c>
      <c r="L84" s="43"/>
      <c r="M84" s="43"/>
      <c r="N84" s="43"/>
      <c r="O84" s="43"/>
      <c r="P84" s="43">
        <v>57</v>
      </c>
      <c r="Q84" s="43">
        <v>241</v>
      </c>
      <c r="R84" s="43"/>
      <c r="S84" s="43"/>
      <c r="T84" s="43">
        <v>101</v>
      </c>
      <c r="U84" s="43">
        <v>254</v>
      </c>
      <c r="V84" s="43">
        <v>597</v>
      </c>
      <c r="W84" s="43"/>
      <c r="X84" s="43"/>
    </row>
    <row r="85" spans="1:24" x14ac:dyDescent="0.25">
      <c r="A85" s="40" t="s">
        <v>173</v>
      </c>
      <c r="B85" s="53" t="s">
        <v>174</v>
      </c>
      <c r="C85" s="42"/>
      <c r="D85" s="43"/>
      <c r="E85" s="42"/>
      <c r="F85" s="43"/>
      <c r="G85" s="42"/>
      <c r="H85" s="42">
        <v>277</v>
      </c>
      <c r="I85" s="43">
        <v>288</v>
      </c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>
        <v>257</v>
      </c>
      <c r="U85" s="43"/>
      <c r="V85" s="43"/>
      <c r="W85" s="43"/>
      <c r="X85" s="43"/>
    </row>
    <row r="86" spans="1:24" x14ac:dyDescent="0.25">
      <c r="A86" s="36">
        <v>10</v>
      </c>
      <c r="B86" s="52" t="s">
        <v>175</v>
      </c>
      <c r="C86" s="38">
        <f t="shared" ref="C86:X86" si="10">C87+C88+C89+C90+C91+C92+C93+C94+C95+C96+C97+C98+C99+C100+C101+C102</f>
        <v>0</v>
      </c>
      <c r="D86" s="38">
        <f t="shared" si="10"/>
        <v>236</v>
      </c>
      <c r="E86" s="38">
        <f t="shared" si="10"/>
        <v>0</v>
      </c>
      <c r="F86" s="38">
        <f t="shared" si="10"/>
        <v>0</v>
      </c>
      <c r="G86" s="38">
        <f t="shared" si="10"/>
        <v>723</v>
      </c>
      <c r="H86" s="38">
        <f t="shared" si="10"/>
        <v>2364</v>
      </c>
      <c r="I86" s="38">
        <f t="shared" si="10"/>
        <v>1047</v>
      </c>
      <c r="J86" s="38">
        <f t="shared" si="10"/>
        <v>763</v>
      </c>
      <c r="K86" s="38">
        <f t="shared" si="10"/>
        <v>301</v>
      </c>
      <c r="L86" s="38">
        <f t="shared" si="10"/>
        <v>0</v>
      </c>
      <c r="M86" s="38">
        <f t="shared" si="10"/>
        <v>0</v>
      </c>
      <c r="N86" s="38">
        <f t="shared" si="10"/>
        <v>0</v>
      </c>
      <c r="O86" s="38">
        <f t="shared" si="10"/>
        <v>0</v>
      </c>
      <c r="P86" s="38">
        <f t="shared" si="10"/>
        <v>206</v>
      </c>
      <c r="Q86" s="38">
        <f t="shared" si="10"/>
        <v>305</v>
      </c>
      <c r="R86" s="38">
        <f t="shared" si="10"/>
        <v>0</v>
      </c>
      <c r="S86" s="38">
        <f t="shared" si="10"/>
        <v>0</v>
      </c>
      <c r="T86" s="38">
        <f t="shared" si="10"/>
        <v>271</v>
      </c>
      <c r="U86" s="38">
        <f t="shared" si="10"/>
        <v>390</v>
      </c>
      <c r="V86" s="38">
        <f t="shared" si="10"/>
        <v>0</v>
      </c>
      <c r="W86" s="38">
        <f t="shared" si="10"/>
        <v>0</v>
      </c>
      <c r="X86" s="38">
        <f t="shared" si="10"/>
        <v>0</v>
      </c>
    </row>
    <row r="87" spans="1:24" ht="25.5" x14ac:dyDescent="0.25">
      <c r="A87" s="40" t="s">
        <v>176</v>
      </c>
      <c r="B87" s="53" t="s">
        <v>106</v>
      </c>
      <c r="C87" s="42"/>
      <c r="D87" s="43"/>
      <c r="E87" s="42"/>
      <c r="F87" s="43"/>
      <c r="G87" s="42"/>
      <c r="H87" s="42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</row>
    <row r="88" spans="1:24" ht="25.5" x14ac:dyDescent="0.25">
      <c r="A88" s="40" t="s">
        <v>177</v>
      </c>
      <c r="B88" s="53" t="s">
        <v>178</v>
      </c>
      <c r="C88" s="42"/>
      <c r="D88" s="43"/>
      <c r="E88" s="42"/>
      <c r="F88" s="43"/>
      <c r="G88" s="42"/>
      <c r="H88" s="42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</row>
    <row r="89" spans="1:24" ht="25.5" x14ac:dyDescent="0.25">
      <c r="A89" s="40" t="s">
        <v>179</v>
      </c>
      <c r="B89" s="53" t="s">
        <v>180</v>
      </c>
      <c r="C89" s="42"/>
      <c r="D89" s="43"/>
      <c r="E89" s="42"/>
      <c r="F89" s="43"/>
      <c r="G89" s="42"/>
      <c r="H89" s="42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</row>
    <row r="90" spans="1:24" ht="25.5" x14ac:dyDescent="0.25">
      <c r="A90" s="40" t="s">
        <v>181</v>
      </c>
      <c r="B90" s="53" t="s">
        <v>129</v>
      </c>
      <c r="C90" s="42"/>
      <c r="D90" s="43"/>
      <c r="E90" s="42"/>
      <c r="F90" s="43"/>
      <c r="G90" s="42"/>
      <c r="H90" s="42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</row>
    <row r="91" spans="1:24" ht="25.5" x14ac:dyDescent="0.25">
      <c r="A91" s="40" t="s">
        <v>182</v>
      </c>
      <c r="B91" s="53" t="s">
        <v>183</v>
      </c>
      <c r="C91" s="42"/>
      <c r="D91" s="43"/>
      <c r="E91" s="42"/>
      <c r="F91" s="43"/>
      <c r="G91" s="42"/>
      <c r="H91" s="42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</row>
    <row r="92" spans="1:24" x14ac:dyDescent="0.25">
      <c r="A92" s="40" t="s">
        <v>184</v>
      </c>
      <c r="B92" s="53" t="s">
        <v>185</v>
      </c>
      <c r="C92" s="42"/>
      <c r="D92" s="43"/>
      <c r="E92" s="42"/>
      <c r="F92" s="43"/>
      <c r="G92" s="42"/>
      <c r="H92" s="42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</row>
    <row r="93" spans="1:24" x14ac:dyDescent="0.25">
      <c r="A93" s="40" t="s">
        <v>477</v>
      </c>
      <c r="B93" s="53" t="s">
        <v>508</v>
      </c>
      <c r="C93" s="42"/>
      <c r="D93" s="43"/>
      <c r="E93" s="42"/>
      <c r="F93" s="43"/>
      <c r="G93" s="42"/>
      <c r="H93" s="42">
        <v>285</v>
      </c>
      <c r="I93" s="43">
        <v>68</v>
      </c>
      <c r="J93" s="43">
        <v>440</v>
      </c>
      <c r="K93" s="43">
        <v>151</v>
      </c>
      <c r="L93" s="43"/>
      <c r="M93" s="43"/>
      <c r="N93" s="43"/>
      <c r="O93" s="43"/>
      <c r="P93" s="43"/>
      <c r="Q93" s="43">
        <v>137</v>
      </c>
      <c r="R93" s="43"/>
      <c r="S93" s="43"/>
      <c r="T93" s="43"/>
      <c r="U93" s="43"/>
      <c r="V93" s="43"/>
      <c r="W93" s="43"/>
      <c r="X93" s="43"/>
    </row>
    <row r="94" spans="1:24" x14ac:dyDescent="0.25">
      <c r="A94" s="40" t="s">
        <v>478</v>
      </c>
      <c r="B94" s="53" t="s">
        <v>189</v>
      </c>
      <c r="C94" s="42"/>
      <c r="D94" s="43"/>
      <c r="E94" s="42"/>
      <c r="F94" s="43"/>
      <c r="G94" s="42">
        <v>244</v>
      </c>
      <c r="H94" s="42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</row>
    <row r="95" spans="1:24" ht="25.5" x14ac:dyDescent="0.25">
      <c r="A95" s="40" t="s">
        <v>479</v>
      </c>
      <c r="B95" s="53" t="s">
        <v>191</v>
      </c>
      <c r="C95" s="42"/>
      <c r="D95" s="43"/>
      <c r="E95" s="42"/>
      <c r="F95" s="43"/>
      <c r="G95" s="42"/>
      <c r="H95" s="42">
        <v>192</v>
      </c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>
        <v>77</v>
      </c>
      <c r="U95" s="43"/>
      <c r="V95" s="43"/>
      <c r="W95" s="43"/>
      <c r="X95" s="43"/>
    </row>
    <row r="96" spans="1:24" x14ac:dyDescent="0.25">
      <c r="A96" s="40" t="s">
        <v>509</v>
      </c>
      <c r="B96" s="53" t="s">
        <v>193</v>
      </c>
      <c r="C96" s="42"/>
      <c r="D96" s="103">
        <v>236</v>
      </c>
      <c r="E96" s="42"/>
      <c r="F96" s="43"/>
      <c r="G96" s="42"/>
      <c r="H96" s="111">
        <v>1632</v>
      </c>
      <c r="I96" s="103">
        <v>879</v>
      </c>
      <c r="J96" s="103">
        <v>235</v>
      </c>
      <c r="K96" s="103">
        <v>150</v>
      </c>
      <c r="L96" s="43"/>
      <c r="M96" s="43"/>
      <c r="N96" s="43"/>
      <c r="O96" s="43"/>
      <c r="P96" s="103">
        <v>206</v>
      </c>
      <c r="Q96" s="103">
        <v>140</v>
      </c>
      <c r="R96" s="43"/>
      <c r="S96" s="43"/>
      <c r="T96" s="103">
        <v>145</v>
      </c>
      <c r="U96" s="103">
        <v>390</v>
      </c>
      <c r="V96" s="43"/>
      <c r="W96" s="43"/>
      <c r="X96" s="43"/>
    </row>
    <row r="97" spans="1:24" ht="25.5" x14ac:dyDescent="0.25">
      <c r="A97" s="40" t="s">
        <v>510</v>
      </c>
      <c r="B97" s="53" t="s">
        <v>195</v>
      </c>
      <c r="C97" s="42"/>
      <c r="D97" s="104"/>
      <c r="E97" s="42"/>
      <c r="F97" s="43"/>
      <c r="G97" s="42"/>
      <c r="H97" s="112"/>
      <c r="I97" s="104"/>
      <c r="J97" s="104"/>
      <c r="K97" s="104"/>
      <c r="L97" s="43"/>
      <c r="M97" s="43"/>
      <c r="N97" s="43"/>
      <c r="O97" s="43"/>
      <c r="P97" s="104"/>
      <c r="Q97" s="104"/>
      <c r="R97" s="43"/>
      <c r="S97" s="43"/>
      <c r="T97" s="104"/>
      <c r="U97" s="104"/>
      <c r="V97" s="43"/>
      <c r="W97" s="43"/>
      <c r="X97" s="43"/>
    </row>
    <row r="98" spans="1:24" ht="25.5" x14ac:dyDescent="0.25">
      <c r="A98" s="40" t="s">
        <v>196</v>
      </c>
      <c r="B98" s="53" t="s">
        <v>197</v>
      </c>
      <c r="C98" s="42"/>
      <c r="D98" s="43"/>
      <c r="E98" s="42"/>
      <c r="F98" s="43"/>
      <c r="G98" s="42"/>
      <c r="H98" s="42">
        <v>103</v>
      </c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>
        <v>28</v>
      </c>
      <c r="U98" s="43"/>
      <c r="V98" s="43"/>
      <c r="W98" s="43"/>
      <c r="X98" s="43"/>
    </row>
    <row r="99" spans="1:24" ht="25.5" x14ac:dyDescent="0.25">
      <c r="A99" s="40" t="s">
        <v>198</v>
      </c>
      <c r="B99" s="53" t="s">
        <v>199</v>
      </c>
      <c r="C99" s="42"/>
      <c r="D99" s="43"/>
      <c r="E99" s="42"/>
      <c r="F99" s="43"/>
      <c r="G99" s="42"/>
      <c r="H99" s="42">
        <v>71</v>
      </c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</row>
    <row r="100" spans="1:24" x14ac:dyDescent="0.25">
      <c r="A100" s="40" t="s">
        <v>200</v>
      </c>
      <c r="B100" s="53" t="s">
        <v>201</v>
      </c>
      <c r="C100" s="42"/>
      <c r="D100" s="43"/>
      <c r="E100" s="42"/>
      <c r="F100" s="43"/>
      <c r="G100" s="42">
        <v>479</v>
      </c>
      <c r="H100" s="42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</row>
    <row r="101" spans="1:24" x14ac:dyDescent="0.25">
      <c r="A101" s="40" t="s">
        <v>202</v>
      </c>
      <c r="B101" s="53" t="s">
        <v>203</v>
      </c>
      <c r="C101" s="42"/>
      <c r="D101" s="43"/>
      <c r="E101" s="42"/>
      <c r="F101" s="43"/>
      <c r="G101" s="42"/>
      <c r="H101" s="42">
        <v>31</v>
      </c>
      <c r="I101" s="43">
        <v>79</v>
      </c>
      <c r="J101" s="43">
        <v>60</v>
      </c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</row>
    <row r="102" spans="1:24" x14ac:dyDescent="0.25">
      <c r="A102" s="40" t="s">
        <v>204</v>
      </c>
      <c r="B102" s="53" t="s">
        <v>205</v>
      </c>
      <c r="C102" s="42"/>
      <c r="D102" s="43"/>
      <c r="E102" s="42"/>
      <c r="F102" s="43"/>
      <c r="G102" s="42"/>
      <c r="H102" s="42">
        <v>50</v>
      </c>
      <c r="I102" s="43">
        <v>21</v>
      </c>
      <c r="J102" s="43">
        <v>28</v>
      </c>
      <c r="K102" s="43"/>
      <c r="L102" s="43"/>
      <c r="M102" s="43"/>
      <c r="N102" s="43"/>
      <c r="O102" s="43"/>
      <c r="P102" s="43"/>
      <c r="Q102" s="43">
        <v>28</v>
      </c>
      <c r="R102" s="43"/>
      <c r="S102" s="43"/>
      <c r="T102" s="43">
        <v>21</v>
      </c>
      <c r="U102" s="43"/>
      <c r="V102" s="43"/>
      <c r="W102" s="43"/>
      <c r="X102" s="43"/>
    </row>
    <row r="103" spans="1:24" x14ac:dyDescent="0.25">
      <c r="A103" s="36">
        <v>11</v>
      </c>
      <c r="B103" s="52" t="s">
        <v>206</v>
      </c>
      <c r="C103" s="38">
        <f t="shared" ref="C103:X103" si="11">C104+C105+C107+C108+C109+C110+C111</f>
        <v>189</v>
      </c>
      <c r="D103" s="38">
        <f t="shared" si="11"/>
        <v>512</v>
      </c>
      <c r="E103" s="38">
        <f t="shared" si="11"/>
        <v>0</v>
      </c>
      <c r="F103" s="38">
        <f t="shared" si="11"/>
        <v>0</v>
      </c>
      <c r="G103" s="38">
        <f t="shared" si="11"/>
        <v>75</v>
      </c>
      <c r="H103" s="38">
        <f t="shared" si="11"/>
        <v>2195</v>
      </c>
      <c r="I103" s="38">
        <f t="shared" si="11"/>
        <v>977</v>
      </c>
      <c r="J103" s="38">
        <f t="shared" si="11"/>
        <v>1133</v>
      </c>
      <c r="K103" s="38">
        <f t="shared" si="11"/>
        <v>1099</v>
      </c>
      <c r="L103" s="38">
        <f t="shared" si="11"/>
        <v>0</v>
      </c>
      <c r="M103" s="38">
        <f t="shared" si="11"/>
        <v>0</v>
      </c>
      <c r="N103" s="38">
        <f t="shared" si="11"/>
        <v>0</v>
      </c>
      <c r="O103" s="38">
        <f t="shared" si="11"/>
        <v>0</v>
      </c>
      <c r="P103" s="38">
        <f t="shared" si="11"/>
        <v>561</v>
      </c>
      <c r="Q103" s="38">
        <f t="shared" si="11"/>
        <v>264</v>
      </c>
      <c r="R103" s="38">
        <f t="shared" si="11"/>
        <v>0</v>
      </c>
      <c r="S103" s="38">
        <f t="shared" si="11"/>
        <v>0</v>
      </c>
      <c r="T103" s="38">
        <f t="shared" si="11"/>
        <v>607</v>
      </c>
      <c r="U103" s="38">
        <f t="shared" si="11"/>
        <v>576</v>
      </c>
      <c r="V103" s="38">
        <f t="shared" si="11"/>
        <v>20</v>
      </c>
      <c r="W103" s="38">
        <f t="shared" si="11"/>
        <v>0</v>
      </c>
      <c r="X103" s="38">
        <f t="shared" si="11"/>
        <v>0</v>
      </c>
    </row>
    <row r="104" spans="1:24" x14ac:dyDescent="0.25">
      <c r="A104" s="40" t="s">
        <v>207</v>
      </c>
      <c r="B104" s="53" t="s">
        <v>87</v>
      </c>
      <c r="C104" s="42"/>
      <c r="D104" s="43"/>
      <c r="E104" s="42"/>
      <c r="F104" s="43"/>
      <c r="G104" s="42"/>
      <c r="H104" s="42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</row>
    <row r="105" spans="1:24" x14ac:dyDescent="0.25">
      <c r="A105" s="40" t="s">
        <v>208</v>
      </c>
      <c r="B105" s="53" t="s">
        <v>209</v>
      </c>
      <c r="C105" s="111">
        <v>189</v>
      </c>
      <c r="D105" s="103">
        <v>480</v>
      </c>
      <c r="E105" s="42"/>
      <c r="F105" s="43"/>
      <c r="G105" s="42"/>
      <c r="H105" s="111">
        <v>2030</v>
      </c>
      <c r="I105" s="103">
        <v>867</v>
      </c>
      <c r="J105" s="103">
        <v>1018</v>
      </c>
      <c r="K105" s="103">
        <v>969</v>
      </c>
      <c r="L105" s="43"/>
      <c r="M105" s="43"/>
      <c r="N105" s="43"/>
      <c r="O105" s="43"/>
      <c r="P105" s="103">
        <v>533</v>
      </c>
      <c r="Q105" s="103">
        <v>264</v>
      </c>
      <c r="R105" s="43"/>
      <c r="S105" s="43"/>
      <c r="T105" s="103">
        <v>554</v>
      </c>
      <c r="U105" s="103">
        <v>576</v>
      </c>
      <c r="V105" s="43"/>
      <c r="W105" s="43"/>
      <c r="X105" s="43"/>
    </row>
    <row r="106" spans="1:24" x14ac:dyDescent="0.25">
      <c r="A106" s="40" t="s">
        <v>210</v>
      </c>
      <c r="B106" s="53" t="s">
        <v>211</v>
      </c>
      <c r="C106" s="112"/>
      <c r="D106" s="104"/>
      <c r="E106" s="42"/>
      <c r="F106" s="43"/>
      <c r="G106" s="42"/>
      <c r="H106" s="112"/>
      <c r="I106" s="104"/>
      <c r="J106" s="104"/>
      <c r="K106" s="104"/>
      <c r="L106" s="43"/>
      <c r="M106" s="43"/>
      <c r="N106" s="43"/>
      <c r="O106" s="43"/>
      <c r="P106" s="104"/>
      <c r="Q106" s="104"/>
      <c r="R106" s="43"/>
      <c r="S106" s="43"/>
      <c r="T106" s="104"/>
      <c r="U106" s="104"/>
      <c r="V106" s="43"/>
      <c r="W106" s="43"/>
      <c r="X106" s="43"/>
    </row>
    <row r="107" spans="1:24" x14ac:dyDescent="0.25">
      <c r="A107" s="40" t="s">
        <v>212</v>
      </c>
      <c r="B107" s="53" t="s">
        <v>213</v>
      </c>
      <c r="C107" s="42"/>
      <c r="D107" s="43"/>
      <c r="E107" s="42"/>
      <c r="F107" s="43"/>
      <c r="G107" s="42"/>
      <c r="H107" s="42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</row>
    <row r="108" spans="1:24" x14ac:dyDescent="0.25">
      <c r="A108" s="40" t="s">
        <v>214</v>
      </c>
      <c r="B108" s="53" t="s">
        <v>215</v>
      </c>
      <c r="C108" s="42"/>
      <c r="D108" s="43"/>
      <c r="E108" s="42"/>
      <c r="F108" s="43"/>
      <c r="G108" s="42">
        <v>75</v>
      </c>
      <c r="H108" s="42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</row>
    <row r="109" spans="1:24" x14ac:dyDescent="0.25">
      <c r="A109" s="40" t="s">
        <v>216</v>
      </c>
      <c r="B109" s="53" t="s">
        <v>217</v>
      </c>
      <c r="C109" s="42"/>
      <c r="D109" s="43"/>
      <c r="E109" s="42"/>
      <c r="F109" s="43"/>
      <c r="G109" s="42"/>
      <c r="H109" s="42">
        <v>65</v>
      </c>
      <c r="I109" s="43">
        <v>35</v>
      </c>
      <c r="J109" s="43">
        <v>40</v>
      </c>
      <c r="K109" s="43">
        <v>30</v>
      </c>
      <c r="L109" s="43"/>
      <c r="M109" s="43"/>
      <c r="N109" s="43"/>
      <c r="O109" s="43"/>
      <c r="P109" s="43">
        <v>28</v>
      </c>
      <c r="Q109" s="43"/>
      <c r="R109" s="43"/>
      <c r="S109" s="43"/>
      <c r="T109" s="43">
        <v>53</v>
      </c>
      <c r="U109" s="43"/>
      <c r="V109" s="43">
        <v>20</v>
      </c>
      <c r="W109" s="43"/>
      <c r="X109" s="43"/>
    </row>
    <row r="110" spans="1:24" x14ac:dyDescent="0.25">
      <c r="A110" s="40" t="s">
        <v>218</v>
      </c>
      <c r="B110" s="53" t="s">
        <v>219</v>
      </c>
      <c r="C110" s="42"/>
      <c r="D110" s="43">
        <v>32</v>
      </c>
      <c r="E110" s="42"/>
      <c r="F110" s="43"/>
      <c r="G110" s="42"/>
      <c r="H110" s="42">
        <v>100</v>
      </c>
      <c r="I110" s="43">
        <v>75</v>
      </c>
      <c r="J110" s="43">
        <v>75</v>
      </c>
      <c r="K110" s="43">
        <v>100</v>
      </c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</row>
    <row r="111" spans="1:24" x14ac:dyDescent="0.25">
      <c r="A111" s="40" t="s">
        <v>220</v>
      </c>
      <c r="B111" s="53" t="s">
        <v>203</v>
      </c>
      <c r="C111" s="42"/>
      <c r="D111" s="43"/>
      <c r="E111" s="42"/>
      <c r="F111" s="43"/>
      <c r="G111" s="42"/>
      <c r="H111" s="42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</row>
    <row r="112" spans="1:24" x14ac:dyDescent="0.25">
      <c r="A112" s="36">
        <v>12</v>
      </c>
      <c r="B112" s="52" t="s">
        <v>221</v>
      </c>
      <c r="C112" s="38">
        <f t="shared" ref="C112:X112" si="12">C113+C114+C115+C117+C118</f>
        <v>700</v>
      </c>
      <c r="D112" s="38">
        <f t="shared" si="12"/>
        <v>2434</v>
      </c>
      <c r="E112" s="38">
        <f t="shared" si="12"/>
        <v>0</v>
      </c>
      <c r="F112" s="38">
        <f t="shared" si="12"/>
        <v>0</v>
      </c>
      <c r="G112" s="38">
        <f t="shared" si="12"/>
        <v>0</v>
      </c>
      <c r="H112" s="38">
        <f t="shared" si="12"/>
        <v>7232</v>
      </c>
      <c r="I112" s="38">
        <f t="shared" si="12"/>
        <v>1027</v>
      </c>
      <c r="J112" s="38">
        <f t="shared" si="12"/>
        <v>3198</v>
      </c>
      <c r="K112" s="38">
        <f t="shared" si="12"/>
        <v>5490</v>
      </c>
      <c r="L112" s="38">
        <f t="shared" si="12"/>
        <v>0</v>
      </c>
      <c r="M112" s="38">
        <f t="shared" si="12"/>
        <v>0</v>
      </c>
      <c r="N112" s="38">
        <f t="shared" si="12"/>
        <v>0</v>
      </c>
      <c r="O112" s="38">
        <f t="shared" si="12"/>
        <v>0</v>
      </c>
      <c r="P112" s="38">
        <f t="shared" si="12"/>
        <v>0</v>
      </c>
      <c r="Q112" s="38">
        <f t="shared" si="12"/>
        <v>0</v>
      </c>
      <c r="R112" s="38">
        <f t="shared" si="12"/>
        <v>0</v>
      </c>
      <c r="S112" s="38">
        <f t="shared" si="12"/>
        <v>0</v>
      </c>
      <c r="T112" s="38">
        <f t="shared" si="12"/>
        <v>0</v>
      </c>
      <c r="U112" s="38">
        <f t="shared" si="12"/>
        <v>0</v>
      </c>
      <c r="V112" s="38">
        <f t="shared" si="12"/>
        <v>0</v>
      </c>
      <c r="W112" s="38">
        <f t="shared" si="12"/>
        <v>0</v>
      </c>
      <c r="X112" s="38">
        <f t="shared" si="12"/>
        <v>0</v>
      </c>
    </row>
    <row r="113" spans="1:24" ht="25.5" x14ac:dyDescent="0.25">
      <c r="A113" s="40" t="s">
        <v>222</v>
      </c>
      <c r="B113" s="53" t="s">
        <v>223</v>
      </c>
      <c r="C113" s="42"/>
      <c r="D113" s="43">
        <v>23</v>
      </c>
      <c r="E113" s="42"/>
      <c r="F113" s="43"/>
      <c r="G113" s="111"/>
      <c r="H113" s="42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</row>
    <row r="114" spans="1:24" ht="25.5" x14ac:dyDescent="0.25">
      <c r="A114" s="40" t="s">
        <v>224</v>
      </c>
      <c r="B114" s="53" t="s">
        <v>183</v>
      </c>
      <c r="C114" s="42"/>
      <c r="D114" s="43">
        <v>113</v>
      </c>
      <c r="E114" s="42"/>
      <c r="F114" s="43"/>
      <c r="G114" s="112"/>
      <c r="H114" s="42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</row>
    <row r="115" spans="1:24" x14ac:dyDescent="0.25">
      <c r="A115" s="40" t="s">
        <v>225</v>
      </c>
      <c r="B115" s="53" t="s">
        <v>226</v>
      </c>
      <c r="C115" s="111">
        <v>700</v>
      </c>
      <c r="D115" s="103">
        <v>2159</v>
      </c>
      <c r="E115" s="42"/>
      <c r="F115" s="43"/>
      <c r="G115" s="42"/>
      <c r="H115" s="111">
        <v>6797</v>
      </c>
      <c r="I115" s="43"/>
      <c r="J115" s="103">
        <v>3198</v>
      </c>
      <c r="K115" s="103">
        <v>4798</v>
      </c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</row>
    <row r="116" spans="1:24" x14ac:dyDescent="0.25">
      <c r="A116" s="40" t="s">
        <v>227</v>
      </c>
      <c r="B116" s="53" t="s">
        <v>228</v>
      </c>
      <c r="C116" s="112"/>
      <c r="D116" s="104"/>
      <c r="E116" s="42"/>
      <c r="F116" s="43"/>
      <c r="G116" s="42"/>
      <c r="H116" s="112"/>
      <c r="I116" s="43"/>
      <c r="J116" s="104"/>
      <c r="K116" s="104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</row>
    <row r="117" spans="1:24" x14ac:dyDescent="0.25">
      <c r="A117" s="40" t="s">
        <v>229</v>
      </c>
      <c r="B117" s="53" t="s">
        <v>230</v>
      </c>
      <c r="C117" s="42"/>
      <c r="D117" s="43">
        <v>130</v>
      </c>
      <c r="E117" s="42"/>
      <c r="F117" s="43"/>
      <c r="G117" s="42"/>
      <c r="H117" s="42">
        <v>350</v>
      </c>
      <c r="I117" s="43">
        <v>985</v>
      </c>
      <c r="J117" s="43"/>
      <c r="K117" s="43">
        <v>650</v>
      </c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</row>
    <row r="118" spans="1:24" x14ac:dyDescent="0.25">
      <c r="A118" s="40" t="s">
        <v>231</v>
      </c>
      <c r="B118" s="53" t="s">
        <v>232</v>
      </c>
      <c r="C118" s="42"/>
      <c r="D118" s="43">
        <v>9</v>
      </c>
      <c r="E118" s="42"/>
      <c r="F118" s="43"/>
      <c r="G118" s="42"/>
      <c r="H118" s="42">
        <v>85</v>
      </c>
      <c r="I118" s="43">
        <v>42</v>
      </c>
      <c r="J118" s="43"/>
      <c r="K118" s="43">
        <v>42</v>
      </c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</row>
    <row r="119" spans="1:24" x14ac:dyDescent="0.25">
      <c r="A119" s="36">
        <v>13</v>
      </c>
      <c r="B119" s="52" t="s">
        <v>233</v>
      </c>
      <c r="C119" s="38">
        <f t="shared" ref="C119:X119" si="13">C120+C121+C122+C123</f>
        <v>0</v>
      </c>
      <c r="D119" s="38">
        <f t="shared" si="13"/>
        <v>2219</v>
      </c>
      <c r="E119" s="38">
        <f t="shared" si="13"/>
        <v>0</v>
      </c>
      <c r="F119" s="38">
        <f t="shared" si="13"/>
        <v>0</v>
      </c>
      <c r="G119" s="38">
        <f t="shared" si="13"/>
        <v>727</v>
      </c>
      <c r="H119" s="38">
        <f t="shared" si="13"/>
        <v>2116</v>
      </c>
      <c r="I119" s="38">
        <f t="shared" si="13"/>
        <v>1121</v>
      </c>
      <c r="J119" s="38">
        <f t="shared" si="13"/>
        <v>114</v>
      </c>
      <c r="K119" s="38">
        <f t="shared" si="13"/>
        <v>2199</v>
      </c>
      <c r="L119" s="38">
        <f t="shared" si="13"/>
        <v>0</v>
      </c>
      <c r="M119" s="38">
        <f t="shared" si="13"/>
        <v>0</v>
      </c>
      <c r="N119" s="38">
        <f t="shared" si="13"/>
        <v>0</v>
      </c>
      <c r="O119" s="38">
        <f t="shared" si="13"/>
        <v>0</v>
      </c>
      <c r="P119" s="38">
        <f t="shared" si="13"/>
        <v>0</v>
      </c>
      <c r="Q119" s="38">
        <f t="shared" si="13"/>
        <v>0</v>
      </c>
      <c r="R119" s="38">
        <f t="shared" si="13"/>
        <v>0</v>
      </c>
      <c r="S119" s="38">
        <f t="shared" si="13"/>
        <v>0</v>
      </c>
      <c r="T119" s="38">
        <f t="shared" si="13"/>
        <v>318</v>
      </c>
      <c r="U119" s="38">
        <f t="shared" si="13"/>
        <v>2066</v>
      </c>
      <c r="V119" s="38">
        <f t="shared" si="13"/>
        <v>0</v>
      </c>
      <c r="W119" s="38">
        <f t="shared" si="13"/>
        <v>0</v>
      </c>
      <c r="X119" s="38">
        <f t="shared" si="13"/>
        <v>0</v>
      </c>
    </row>
    <row r="120" spans="1:24" x14ac:dyDescent="0.25">
      <c r="A120" s="40" t="s">
        <v>234</v>
      </c>
      <c r="B120" s="53" t="s">
        <v>87</v>
      </c>
      <c r="C120" s="42"/>
      <c r="D120" s="43">
        <v>1296</v>
      </c>
      <c r="E120" s="42"/>
      <c r="F120" s="43"/>
      <c r="G120" s="42"/>
      <c r="H120" s="42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</row>
    <row r="121" spans="1:24" x14ac:dyDescent="0.25">
      <c r="A121" s="40" t="s">
        <v>235</v>
      </c>
      <c r="B121" s="53" t="s">
        <v>236</v>
      </c>
      <c r="C121" s="42"/>
      <c r="D121" s="43">
        <v>620</v>
      </c>
      <c r="E121" s="42"/>
      <c r="F121" s="43"/>
      <c r="G121" s="42"/>
      <c r="H121" s="42">
        <v>1699</v>
      </c>
      <c r="I121" s="43">
        <v>780</v>
      </c>
      <c r="J121" s="43"/>
      <c r="K121" s="43">
        <v>1676</v>
      </c>
      <c r="L121" s="43"/>
      <c r="M121" s="43"/>
      <c r="N121" s="43"/>
      <c r="O121" s="43"/>
      <c r="P121" s="43"/>
      <c r="Q121" s="43"/>
      <c r="R121" s="43"/>
      <c r="S121" s="43"/>
      <c r="T121" s="43"/>
      <c r="U121" s="43">
        <v>2066</v>
      </c>
      <c r="V121" s="43"/>
      <c r="W121" s="43"/>
      <c r="X121" s="43"/>
    </row>
    <row r="122" spans="1:24" ht="25.5" x14ac:dyDescent="0.25">
      <c r="A122" s="40" t="s">
        <v>237</v>
      </c>
      <c r="B122" s="53" t="s">
        <v>238</v>
      </c>
      <c r="C122" s="42"/>
      <c r="D122" s="43"/>
      <c r="E122" s="42"/>
      <c r="F122" s="43"/>
      <c r="G122" s="42">
        <v>727</v>
      </c>
      <c r="H122" s="42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</row>
    <row r="123" spans="1:24" ht="25.5" x14ac:dyDescent="0.25">
      <c r="A123" s="40" t="s">
        <v>239</v>
      </c>
      <c r="B123" s="53" t="s">
        <v>240</v>
      </c>
      <c r="C123" s="42"/>
      <c r="D123" s="43">
        <v>303</v>
      </c>
      <c r="E123" s="42"/>
      <c r="F123" s="43"/>
      <c r="G123" s="42"/>
      <c r="H123" s="42">
        <v>417</v>
      </c>
      <c r="I123" s="43">
        <v>341</v>
      </c>
      <c r="J123" s="43">
        <v>114</v>
      </c>
      <c r="K123" s="43">
        <v>523</v>
      </c>
      <c r="L123" s="43"/>
      <c r="M123" s="43"/>
      <c r="N123" s="43"/>
      <c r="O123" s="43"/>
      <c r="P123" s="43"/>
      <c r="Q123" s="43"/>
      <c r="R123" s="43"/>
      <c r="S123" s="43"/>
      <c r="T123" s="43">
        <v>318</v>
      </c>
      <c r="U123" s="43"/>
      <c r="V123" s="43"/>
      <c r="W123" s="43"/>
      <c r="X123" s="43"/>
    </row>
    <row r="124" spans="1:24" x14ac:dyDescent="0.25">
      <c r="A124" s="36">
        <v>14</v>
      </c>
      <c r="B124" s="52" t="s">
        <v>241</v>
      </c>
      <c r="C124" s="38">
        <f t="shared" ref="C124:X124" si="14">C125+C126+C127+C128+C129+C130+C131+C132+C133+C134</f>
        <v>0</v>
      </c>
      <c r="D124" s="38">
        <f t="shared" si="14"/>
        <v>2496</v>
      </c>
      <c r="E124" s="38">
        <f t="shared" si="14"/>
        <v>0</v>
      </c>
      <c r="F124" s="38">
        <f t="shared" si="14"/>
        <v>0</v>
      </c>
      <c r="G124" s="38">
        <f t="shared" si="14"/>
        <v>193</v>
      </c>
      <c r="H124" s="38">
        <f t="shared" si="14"/>
        <v>4821</v>
      </c>
      <c r="I124" s="38">
        <f t="shared" si="14"/>
        <v>930</v>
      </c>
      <c r="J124" s="38">
        <f t="shared" si="14"/>
        <v>2526</v>
      </c>
      <c r="K124" s="38">
        <f t="shared" si="14"/>
        <v>4220</v>
      </c>
      <c r="L124" s="38">
        <f t="shared" si="14"/>
        <v>0</v>
      </c>
      <c r="M124" s="38">
        <f t="shared" si="14"/>
        <v>0</v>
      </c>
      <c r="N124" s="38">
        <f t="shared" si="14"/>
        <v>0</v>
      </c>
      <c r="O124" s="38">
        <f t="shared" si="14"/>
        <v>0</v>
      </c>
      <c r="P124" s="38">
        <f t="shared" si="14"/>
        <v>728</v>
      </c>
      <c r="Q124" s="38">
        <f t="shared" si="14"/>
        <v>327</v>
      </c>
      <c r="R124" s="38">
        <f t="shared" si="14"/>
        <v>0</v>
      </c>
      <c r="S124" s="38">
        <f t="shared" si="14"/>
        <v>0</v>
      </c>
      <c r="T124" s="38">
        <f t="shared" si="14"/>
        <v>6121</v>
      </c>
      <c r="U124" s="38">
        <f t="shared" si="14"/>
        <v>2712</v>
      </c>
      <c r="V124" s="38">
        <f t="shared" si="14"/>
        <v>0</v>
      </c>
      <c r="W124" s="38">
        <f t="shared" si="14"/>
        <v>0</v>
      </c>
      <c r="X124" s="38">
        <f t="shared" si="14"/>
        <v>200</v>
      </c>
    </row>
    <row r="125" spans="1:24" x14ac:dyDescent="0.25">
      <c r="A125" s="40" t="s">
        <v>242</v>
      </c>
      <c r="B125" s="53" t="s">
        <v>87</v>
      </c>
      <c r="C125" s="42"/>
      <c r="D125" s="43">
        <v>1240</v>
      </c>
      <c r="E125" s="42"/>
      <c r="F125" s="43"/>
      <c r="G125" s="42"/>
      <c r="H125" s="42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</row>
    <row r="126" spans="1:24" x14ac:dyDescent="0.25">
      <c r="A126" s="40" t="s">
        <v>243</v>
      </c>
      <c r="B126" s="53" t="s">
        <v>244</v>
      </c>
      <c r="C126" s="42"/>
      <c r="D126" s="103">
        <v>716</v>
      </c>
      <c r="E126" s="42"/>
      <c r="F126" s="43"/>
      <c r="G126" s="42"/>
      <c r="H126" s="111">
        <v>1809</v>
      </c>
      <c r="I126" s="103">
        <v>460</v>
      </c>
      <c r="J126" s="103">
        <v>530</v>
      </c>
      <c r="K126" s="103">
        <v>2059</v>
      </c>
      <c r="L126" s="43"/>
      <c r="M126" s="43"/>
      <c r="N126" s="43"/>
      <c r="O126" s="43"/>
      <c r="P126" s="43"/>
      <c r="Q126" s="103">
        <v>150</v>
      </c>
      <c r="R126" s="43"/>
      <c r="S126" s="43"/>
      <c r="T126" s="103">
        <v>939</v>
      </c>
      <c r="U126" s="43"/>
      <c r="V126" s="43"/>
      <c r="W126" s="43"/>
      <c r="X126" s="43"/>
    </row>
    <row r="127" spans="1:24" x14ac:dyDescent="0.25">
      <c r="A127" s="40" t="s">
        <v>245</v>
      </c>
      <c r="B127" s="53" t="s">
        <v>246</v>
      </c>
      <c r="C127" s="42"/>
      <c r="D127" s="104"/>
      <c r="E127" s="42"/>
      <c r="F127" s="43"/>
      <c r="G127" s="42"/>
      <c r="H127" s="112"/>
      <c r="I127" s="104"/>
      <c r="J127" s="104"/>
      <c r="K127" s="104"/>
      <c r="L127" s="43"/>
      <c r="M127" s="43"/>
      <c r="N127" s="43"/>
      <c r="O127" s="43"/>
      <c r="P127" s="43"/>
      <c r="Q127" s="104"/>
      <c r="R127" s="43"/>
      <c r="S127" s="43"/>
      <c r="T127" s="104"/>
      <c r="U127" s="43"/>
      <c r="V127" s="43"/>
      <c r="W127" s="43"/>
      <c r="X127" s="43"/>
    </row>
    <row r="128" spans="1:24" x14ac:dyDescent="0.25">
      <c r="A128" s="40" t="s">
        <v>247</v>
      </c>
      <c r="B128" s="53" t="s">
        <v>248</v>
      </c>
      <c r="C128" s="42"/>
      <c r="D128" s="103">
        <v>205</v>
      </c>
      <c r="E128" s="42"/>
      <c r="F128" s="43"/>
      <c r="G128" s="42"/>
      <c r="H128" s="111">
        <v>1055</v>
      </c>
      <c r="I128" s="43"/>
      <c r="J128" s="103">
        <v>1000</v>
      </c>
      <c r="K128" s="103">
        <v>1050</v>
      </c>
      <c r="L128" s="43"/>
      <c r="M128" s="43"/>
      <c r="N128" s="43"/>
      <c r="O128" s="43"/>
      <c r="P128" s="43"/>
      <c r="Q128" s="43"/>
      <c r="R128" s="43"/>
      <c r="S128" s="43"/>
      <c r="T128" s="103">
        <v>2720</v>
      </c>
      <c r="U128" s="103">
        <v>1780</v>
      </c>
      <c r="V128" s="43"/>
      <c r="W128" s="43"/>
      <c r="X128" s="103">
        <v>200</v>
      </c>
    </row>
    <row r="129" spans="1:24" x14ac:dyDescent="0.25">
      <c r="A129" s="40" t="s">
        <v>249</v>
      </c>
      <c r="B129" s="53" t="s">
        <v>250</v>
      </c>
      <c r="C129" s="42"/>
      <c r="D129" s="105"/>
      <c r="E129" s="42"/>
      <c r="F129" s="43"/>
      <c r="G129" s="42"/>
      <c r="H129" s="114"/>
      <c r="I129" s="43"/>
      <c r="J129" s="105"/>
      <c r="K129" s="105"/>
      <c r="L129" s="43"/>
      <c r="M129" s="43"/>
      <c r="N129" s="43"/>
      <c r="O129" s="43"/>
      <c r="P129" s="43"/>
      <c r="Q129" s="43"/>
      <c r="R129" s="43"/>
      <c r="S129" s="43"/>
      <c r="T129" s="105"/>
      <c r="U129" s="105"/>
      <c r="V129" s="43"/>
      <c r="W129" s="43"/>
      <c r="X129" s="105"/>
    </row>
    <row r="130" spans="1:24" x14ac:dyDescent="0.25">
      <c r="A130" s="40" t="s">
        <v>251</v>
      </c>
      <c r="B130" s="53" t="s">
        <v>252</v>
      </c>
      <c r="C130" s="42"/>
      <c r="D130" s="104"/>
      <c r="E130" s="42"/>
      <c r="F130" s="43"/>
      <c r="G130" s="42"/>
      <c r="H130" s="112"/>
      <c r="I130" s="43"/>
      <c r="J130" s="104"/>
      <c r="K130" s="104"/>
      <c r="L130" s="43"/>
      <c r="M130" s="43"/>
      <c r="N130" s="43"/>
      <c r="O130" s="43"/>
      <c r="P130" s="43"/>
      <c r="Q130" s="43"/>
      <c r="R130" s="43"/>
      <c r="S130" s="43"/>
      <c r="T130" s="104"/>
      <c r="U130" s="104"/>
      <c r="V130" s="43"/>
      <c r="W130" s="43"/>
      <c r="X130" s="104"/>
    </row>
    <row r="131" spans="1:24" x14ac:dyDescent="0.25">
      <c r="A131" s="40" t="s">
        <v>253</v>
      </c>
      <c r="B131" s="53" t="s">
        <v>254</v>
      </c>
      <c r="C131" s="42"/>
      <c r="D131" s="43">
        <v>27</v>
      </c>
      <c r="E131" s="42"/>
      <c r="F131" s="43"/>
      <c r="G131" s="42"/>
      <c r="H131" s="42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</row>
    <row r="132" spans="1:24" ht="25.5" x14ac:dyDescent="0.25">
      <c r="A132" s="40" t="s">
        <v>255</v>
      </c>
      <c r="B132" s="53" t="s">
        <v>256</v>
      </c>
      <c r="C132" s="42"/>
      <c r="D132" s="43"/>
      <c r="E132" s="42"/>
      <c r="F132" s="43"/>
      <c r="G132" s="42">
        <v>193</v>
      </c>
      <c r="H132" s="42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</row>
    <row r="133" spans="1:24" x14ac:dyDescent="0.25">
      <c r="A133" s="40" t="s">
        <v>257</v>
      </c>
      <c r="B133" s="53" t="s">
        <v>258</v>
      </c>
      <c r="C133" s="42"/>
      <c r="D133" s="43">
        <v>149</v>
      </c>
      <c r="E133" s="42"/>
      <c r="F133" s="43"/>
      <c r="G133" s="42"/>
      <c r="H133" s="42">
        <v>1520</v>
      </c>
      <c r="I133" s="43">
        <v>380</v>
      </c>
      <c r="J133" s="43">
        <v>597</v>
      </c>
      <c r="K133" s="43">
        <v>922</v>
      </c>
      <c r="L133" s="43"/>
      <c r="M133" s="43"/>
      <c r="N133" s="43"/>
      <c r="O133" s="43"/>
      <c r="P133" s="43">
        <v>51</v>
      </c>
      <c r="Q133" s="43"/>
      <c r="R133" s="43"/>
      <c r="S133" s="43"/>
      <c r="T133" s="43">
        <v>1059</v>
      </c>
      <c r="U133" s="43">
        <v>163</v>
      </c>
      <c r="V133" s="43"/>
      <c r="W133" s="43"/>
      <c r="X133" s="43"/>
    </row>
    <row r="134" spans="1:24" x14ac:dyDescent="0.25">
      <c r="A134" s="40" t="s">
        <v>259</v>
      </c>
      <c r="B134" s="53" t="s">
        <v>260</v>
      </c>
      <c r="C134" s="42"/>
      <c r="D134" s="43">
        <v>159</v>
      </c>
      <c r="E134" s="42"/>
      <c r="F134" s="43"/>
      <c r="G134" s="42"/>
      <c r="H134" s="42">
        <v>437</v>
      </c>
      <c r="I134" s="43">
        <v>90</v>
      </c>
      <c r="J134" s="43">
        <v>399</v>
      </c>
      <c r="K134" s="43">
        <v>189</v>
      </c>
      <c r="L134" s="43"/>
      <c r="M134" s="43"/>
      <c r="N134" s="43"/>
      <c r="O134" s="43"/>
      <c r="P134" s="43">
        <v>677</v>
      </c>
      <c r="Q134" s="43">
        <v>177</v>
      </c>
      <c r="R134" s="43"/>
      <c r="S134" s="43"/>
      <c r="T134" s="43">
        <v>1403</v>
      </c>
      <c r="U134" s="43">
        <v>769</v>
      </c>
      <c r="V134" s="43"/>
      <c r="W134" s="43"/>
      <c r="X134" s="43"/>
    </row>
    <row r="135" spans="1:24" x14ac:dyDescent="0.25">
      <c r="A135" s="36">
        <v>15</v>
      </c>
      <c r="B135" s="52" t="s">
        <v>261</v>
      </c>
      <c r="C135" s="38">
        <f t="shared" ref="C135:X135" si="15">C136+C137</f>
        <v>4480</v>
      </c>
      <c r="D135" s="38">
        <f t="shared" si="15"/>
        <v>26583</v>
      </c>
      <c r="E135" s="38">
        <f t="shared" si="15"/>
        <v>0</v>
      </c>
      <c r="F135" s="38">
        <f t="shared" si="15"/>
        <v>0</v>
      </c>
      <c r="G135" s="38">
        <f t="shared" si="15"/>
        <v>0</v>
      </c>
      <c r="H135" s="38">
        <f t="shared" si="15"/>
        <v>124053</v>
      </c>
      <c r="I135" s="38">
        <f t="shared" si="15"/>
        <v>0</v>
      </c>
      <c r="J135" s="38">
        <f t="shared" si="15"/>
        <v>6121</v>
      </c>
      <c r="K135" s="38">
        <f t="shared" si="15"/>
        <v>14467</v>
      </c>
      <c r="L135" s="38">
        <f t="shared" si="15"/>
        <v>0</v>
      </c>
      <c r="M135" s="38">
        <f t="shared" si="15"/>
        <v>0</v>
      </c>
      <c r="N135" s="38">
        <f t="shared" si="15"/>
        <v>0</v>
      </c>
      <c r="O135" s="38">
        <f t="shared" si="15"/>
        <v>0</v>
      </c>
      <c r="P135" s="38">
        <f t="shared" si="15"/>
        <v>0</v>
      </c>
      <c r="Q135" s="38">
        <f t="shared" si="15"/>
        <v>0</v>
      </c>
      <c r="R135" s="38">
        <f t="shared" si="15"/>
        <v>0</v>
      </c>
      <c r="S135" s="38">
        <f t="shared" si="15"/>
        <v>47810</v>
      </c>
      <c r="T135" s="38">
        <f t="shared" si="15"/>
        <v>139740</v>
      </c>
      <c r="U135" s="38">
        <f t="shared" si="15"/>
        <v>0</v>
      </c>
      <c r="V135" s="38">
        <f t="shared" si="15"/>
        <v>0</v>
      </c>
      <c r="W135" s="38">
        <f t="shared" si="15"/>
        <v>0</v>
      </c>
      <c r="X135" s="38">
        <f t="shared" si="15"/>
        <v>0</v>
      </c>
    </row>
    <row r="136" spans="1:24" x14ac:dyDescent="0.25">
      <c r="A136" s="40" t="s">
        <v>262</v>
      </c>
      <c r="B136" s="53" t="s">
        <v>263</v>
      </c>
      <c r="C136" s="42">
        <v>4480</v>
      </c>
      <c r="D136" s="43">
        <v>26304</v>
      </c>
      <c r="E136" s="42"/>
      <c r="F136" s="43"/>
      <c r="G136" s="42"/>
      <c r="H136" s="42">
        <v>123910</v>
      </c>
      <c r="I136" s="43"/>
      <c r="J136" s="43">
        <v>6121</v>
      </c>
      <c r="K136" s="43">
        <v>14393</v>
      </c>
      <c r="L136" s="43"/>
      <c r="M136" s="43"/>
      <c r="N136" s="43"/>
      <c r="O136" s="43"/>
      <c r="P136" s="43"/>
      <c r="Q136" s="43"/>
      <c r="R136" s="43"/>
      <c r="S136" s="43">
        <v>47810</v>
      </c>
      <c r="T136" s="43">
        <v>139461</v>
      </c>
      <c r="U136" s="43"/>
      <c r="V136" s="43"/>
      <c r="W136" s="43"/>
      <c r="X136" s="43"/>
    </row>
    <row r="137" spans="1:24" x14ac:dyDescent="0.25">
      <c r="A137" s="40" t="s">
        <v>264</v>
      </c>
      <c r="B137" s="53" t="s">
        <v>265</v>
      </c>
      <c r="C137" s="42"/>
      <c r="D137" s="43">
        <v>279</v>
      </c>
      <c r="E137" s="42"/>
      <c r="F137" s="43"/>
      <c r="G137" s="42"/>
      <c r="H137" s="42">
        <v>143</v>
      </c>
      <c r="I137" s="43"/>
      <c r="J137" s="43"/>
      <c r="K137" s="43">
        <v>74</v>
      </c>
      <c r="L137" s="43"/>
      <c r="M137" s="43"/>
      <c r="N137" s="43"/>
      <c r="O137" s="43"/>
      <c r="P137" s="43"/>
      <c r="Q137" s="43"/>
      <c r="R137" s="43"/>
      <c r="S137" s="43"/>
      <c r="T137" s="43">
        <v>279</v>
      </c>
      <c r="U137" s="43"/>
      <c r="V137" s="43"/>
      <c r="W137" s="43"/>
      <c r="X137" s="43"/>
    </row>
    <row r="138" spans="1:24" x14ac:dyDescent="0.25">
      <c r="A138" s="36">
        <v>16</v>
      </c>
      <c r="B138" s="52" t="s">
        <v>266</v>
      </c>
      <c r="C138" s="38">
        <f t="shared" ref="C138:X138" si="16">C139+C140+C141+C142+C143+C144+C145+C146</f>
        <v>0</v>
      </c>
      <c r="D138" s="38">
        <f t="shared" si="16"/>
        <v>267</v>
      </c>
      <c r="E138" s="38">
        <f t="shared" si="16"/>
        <v>0</v>
      </c>
      <c r="F138" s="38">
        <f t="shared" si="16"/>
        <v>0</v>
      </c>
      <c r="G138" s="38">
        <f t="shared" si="16"/>
        <v>0</v>
      </c>
      <c r="H138" s="38">
        <f t="shared" si="16"/>
        <v>1486</v>
      </c>
      <c r="I138" s="38">
        <f t="shared" si="16"/>
        <v>550</v>
      </c>
      <c r="J138" s="38">
        <f t="shared" si="16"/>
        <v>468</v>
      </c>
      <c r="K138" s="38">
        <f t="shared" si="16"/>
        <v>324</v>
      </c>
      <c r="L138" s="38">
        <f t="shared" si="16"/>
        <v>0</v>
      </c>
      <c r="M138" s="38">
        <f t="shared" si="16"/>
        <v>0</v>
      </c>
      <c r="N138" s="38">
        <f t="shared" si="16"/>
        <v>0</v>
      </c>
      <c r="O138" s="38">
        <f t="shared" si="16"/>
        <v>0</v>
      </c>
      <c r="P138" s="38">
        <f t="shared" si="16"/>
        <v>458</v>
      </c>
      <c r="Q138" s="38">
        <f t="shared" si="16"/>
        <v>180</v>
      </c>
      <c r="R138" s="38">
        <f t="shared" si="16"/>
        <v>0</v>
      </c>
      <c r="S138" s="38">
        <f t="shared" si="16"/>
        <v>0</v>
      </c>
      <c r="T138" s="38">
        <f t="shared" si="16"/>
        <v>137</v>
      </c>
      <c r="U138" s="38">
        <f t="shared" si="16"/>
        <v>457</v>
      </c>
      <c r="V138" s="38">
        <f t="shared" si="16"/>
        <v>91</v>
      </c>
      <c r="W138" s="38">
        <f t="shared" si="16"/>
        <v>0</v>
      </c>
      <c r="X138" s="38">
        <f t="shared" si="16"/>
        <v>0</v>
      </c>
    </row>
    <row r="139" spans="1:24" x14ac:dyDescent="0.25">
      <c r="A139" s="40" t="s">
        <v>267</v>
      </c>
      <c r="B139" s="53" t="s">
        <v>87</v>
      </c>
      <c r="C139" s="42"/>
      <c r="D139" s="43">
        <v>207</v>
      </c>
      <c r="E139" s="42"/>
      <c r="F139" s="43"/>
      <c r="G139" s="42"/>
      <c r="H139" s="42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</row>
    <row r="140" spans="1:24" ht="25.5" x14ac:dyDescent="0.25">
      <c r="A140" s="40" t="s">
        <v>268</v>
      </c>
      <c r="B140" s="53" t="s">
        <v>269</v>
      </c>
      <c r="C140" s="42"/>
      <c r="D140" s="43"/>
      <c r="E140" s="42"/>
      <c r="F140" s="43"/>
      <c r="G140" s="42"/>
      <c r="H140" s="42">
        <v>18</v>
      </c>
      <c r="I140" s="43">
        <v>10</v>
      </c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</row>
    <row r="141" spans="1:24" ht="25.5" x14ac:dyDescent="0.25">
      <c r="A141" s="40" t="s">
        <v>270</v>
      </c>
      <c r="B141" s="53" t="s">
        <v>271</v>
      </c>
      <c r="C141" s="42"/>
      <c r="D141" s="43"/>
      <c r="E141" s="42"/>
      <c r="F141" s="43"/>
      <c r="G141" s="42"/>
      <c r="H141" s="42">
        <v>30</v>
      </c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</row>
    <row r="142" spans="1:24" ht="25.5" x14ac:dyDescent="0.25">
      <c r="A142" s="40" t="s">
        <v>272</v>
      </c>
      <c r="B142" s="53" t="s">
        <v>273</v>
      </c>
      <c r="C142" s="42"/>
      <c r="D142" s="43"/>
      <c r="E142" s="42"/>
      <c r="F142" s="43"/>
      <c r="G142" s="42"/>
      <c r="H142" s="42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</row>
    <row r="143" spans="1:24" x14ac:dyDescent="0.25">
      <c r="A143" s="40" t="s">
        <v>274</v>
      </c>
      <c r="B143" s="53" t="s">
        <v>275</v>
      </c>
      <c r="C143" s="42"/>
      <c r="D143" s="43">
        <v>60</v>
      </c>
      <c r="E143" s="42"/>
      <c r="F143" s="43"/>
      <c r="G143" s="42"/>
      <c r="H143" s="42">
        <v>1438</v>
      </c>
      <c r="I143" s="43">
        <v>540</v>
      </c>
      <c r="J143" s="43">
        <v>468</v>
      </c>
      <c r="K143" s="43">
        <v>324</v>
      </c>
      <c r="L143" s="43"/>
      <c r="M143" s="43"/>
      <c r="N143" s="43"/>
      <c r="O143" s="43"/>
      <c r="P143" s="43">
        <v>458</v>
      </c>
      <c r="Q143" s="43">
        <v>180</v>
      </c>
      <c r="R143" s="43"/>
      <c r="S143" s="43"/>
      <c r="T143" s="43">
        <v>137</v>
      </c>
      <c r="U143" s="43">
        <v>457</v>
      </c>
      <c r="V143" s="43">
        <v>91</v>
      </c>
      <c r="W143" s="43"/>
      <c r="X143" s="43"/>
    </row>
    <row r="144" spans="1:24" ht="25.5" x14ac:dyDescent="0.25">
      <c r="A144" s="40" t="s">
        <v>277</v>
      </c>
      <c r="B144" s="53" t="s">
        <v>278</v>
      </c>
      <c r="C144" s="42"/>
      <c r="D144" s="43"/>
      <c r="E144" s="42"/>
      <c r="F144" s="43"/>
      <c r="G144" s="42"/>
      <c r="H144" s="111"/>
      <c r="I144" s="103"/>
      <c r="J144" s="103"/>
      <c r="K144" s="43"/>
      <c r="L144" s="43"/>
      <c r="M144" s="43"/>
      <c r="N144" s="43"/>
      <c r="O144" s="43"/>
      <c r="P144" s="103"/>
      <c r="Q144" s="43"/>
      <c r="R144" s="43"/>
      <c r="S144" s="43"/>
      <c r="T144" s="103"/>
      <c r="U144" s="43"/>
      <c r="V144" s="43"/>
      <c r="W144" s="43"/>
      <c r="X144" s="43"/>
    </row>
    <row r="145" spans="1:24" ht="25.5" x14ac:dyDescent="0.25">
      <c r="A145" s="40" t="s">
        <v>279</v>
      </c>
      <c r="B145" s="53" t="s">
        <v>280</v>
      </c>
      <c r="C145" s="42"/>
      <c r="D145" s="43"/>
      <c r="E145" s="42"/>
      <c r="F145" s="43"/>
      <c r="G145" s="42"/>
      <c r="H145" s="114"/>
      <c r="I145" s="105"/>
      <c r="J145" s="105"/>
      <c r="K145" s="43"/>
      <c r="L145" s="43"/>
      <c r="M145" s="43"/>
      <c r="N145" s="43"/>
      <c r="O145" s="43"/>
      <c r="P145" s="105"/>
      <c r="Q145" s="43"/>
      <c r="R145" s="43"/>
      <c r="S145" s="43"/>
      <c r="T145" s="105"/>
      <c r="U145" s="43"/>
      <c r="V145" s="43"/>
      <c r="W145" s="43"/>
      <c r="X145" s="43"/>
    </row>
    <row r="146" spans="1:24" ht="25.5" x14ac:dyDescent="0.25">
      <c r="A146" s="40" t="s">
        <v>281</v>
      </c>
      <c r="B146" s="53" t="s">
        <v>282</v>
      </c>
      <c r="C146" s="42"/>
      <c r="D146" s="43"/>
      <c r="E146" s="42"/>
      <c r="F146" s="43"/>
      <c r="G146" s="42"/>
      <c r="H146" s="112"/>
      <c r="I146" s="104"/>
      <c r="J146" s="104"/>
      <c r="K146" s="43"/>
      <c r="L146" s="43"/>
      <c r="M146" s="43"/>
      <c r="N146" s="43"/>
      <c r="O146" s="43"/>
      <c r="P146" s="104"/>
      <c r="Q146" s="43"/>
      <c r="R146" s="43"/>
      <c r="S146" s="43"/>
      <c r="T146" s="104"/>
      <c r="U146" s="43"/>
      <c r="V146" s="43"/>
      <c r="W146" s="43"/>
      <c r="X146" s="43"/>
    </row>
    <row r="147" spans="1:24" x14ac:dyDescent="0.25">
      <c r="A147" s="36">
        <v>17</v>
      </c>
      <c r="B147" s="52" t="s">
        <v>283</v>
      </c>
      <c r="C147" s="38">
        <f t="shared" ref="C147:X147" si="17">C148+C149+C150+C151+C152+C153</f>
        <v>0</v>
      </c>
      <c r="D147" s="38">
        <f t="shared" si="17"/>
        <v>76</v>
      </c>
      <c r="E147" s="38">
        <f t="shared" si="17"/>
        <v>0</v>
      </c>
      <c r="F147" s="38">
        <f t="shared" si="17"/>
        <v>0</v>
      </c>
      <c r="G147" s="38">
        <f t="shared" si="17"/>
        <v>0</v>
      </c>
      <c r="H147" s="38">
        <f t="shared" si="17"/>
        <v>605</v>
      </c>
      <c r="I147" s="38">
        <f t="shared" si="17"/>
        <v>177</v>
      </c>
      <c r="J147" s="38">
        <f t="shared" si="17"/>
        <v>314</v>
      </c>
      <c r="K147" s="38">
        <f t="shared" si="17"/>
        <v>357</v>
      </c>
      <c r="L147" s="38">
        <f t="shared" si="17"/>
        <v>0</v>
      </c>
      <c r="M147" s="38">
        <f t="shared" si="17"/>
        <v>0</v>
      </c>
      <c r="N147" s="38">
        <f t="shared" si="17"/>
        <v>0</v>
      </c>
      <c r="O147" s="38">
        <f t="shared" si="17"/>
        <v>0</v>
      </c>
      <c r="P147" s="38">
        <f t="shared" si="17"/>
        <v>0</v>
      </c>
      <c r="Q147" s="38">
        <f t="shared" si="17"/>
        <v>0</v>
      </c>
      <c r="R147" s="38">
        <f t="shared" si="17"/>
        <v>0</v>
      </c>
      <c r="S147" s="38">
        <f t="shared" si="17"/>
        <v>0</v>
      </c>
      <c r="T147" s="38">
        <f t="shared" si="17"/>
        <v>233</v>
      </c>
      <c r="U147" s="38">
        <f t="shared" si="17"/>
        <v>0</v>
      </c>
      <c r="V147" s="38">
        <f t="shared" si="17"/>
        <v>0</v>
      </c>
      <c r="W147" s="38">
        <f t="shared" si="17"/>
        <v>0</v>
      </c>
      <c r="X147" s="38">
        <f t="shared" si="17"/>
        <v>0</v>
      </c>
    </row>
    <row r="148" spans="1:24" ht="25.5" x14ac:dyDescent="0.25">
      <c r="A148" s="40" t="s">
        <v>284</v>
      </c>
      <c r="B148" s="53" t="s">
        <v>129</v>
      </c>
      <c r="C148" s="42"/>
      <c r="D148" s="43"/>
      <c r="E148" s="42"/>
      <c r="F148" s="43"/>
      <c r="G148" s="42"/>
      <c r="H148" s="42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</row>
    <row r="149" spans="1:24" x14ac:dyDescent="0.25">
      <c r="A149" s="40" t="s">
        <v>285</v>
      </c>
      <c r="B149" s="53" t="s">
        <v>286</v>
      </c>
      <c r="C149" s="42"/>
      <c r="D149" s="43">
        <v>32</v>
      </c>
      <c r="E149" s="42"/>
      <c r="F149" s="43"/>
      <c r="G149" s="42"/>
      <c r="H149" s="42">
        <v>605</v>
      </c>
      <c r="I149" s="43"/>
      <c r="J149" s="43">
        <v>161</v>
      </c>
      <c r="K149" s="43">
        <v>173</v>
      </c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</row>
    <row r="150" spans="1:24" x14ac:dyDescent="0.25">
      <c r="A150" s="40" t="s">
        <v>287</v>
      </c>
      <c r="B150" s="53" t="s">
        <v>288</v>
      </c>
      <c r="C150" s="42"/>
      <c r="D150" s="43"/>
      <c r="E150" s="42"/>
      <c r="F150" s="43"/>
      <c r="G150" s="42"/>
      <c r="H150" s="42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</row>
    <row r="151" spans="1:24" ht="25.5" x14ac:dyDescent="0.25">
      <c r="A151" s="40" t="s">
        <v>289</v>
      </c>
      <c r="B151" s="53" t="s">
        <v>290</v>
      </c>
      <c r="C151" s="42"/>
      <c r="D151" s="43">
        <v>21</v>
      </c>
      <c r="E151" s="42"/>
      <c r="F151" s="43"/>
      <c r="G151" s="42"/>
      <c r="H151" s="42"/>
      <c r="I151" s="43">
        <v>43</v>
      </c>
      <c r="J151" s="43">
        <v>58</v>
      </c>
      <c r="K151" s="43">
        <v>59</v>
      </c>
      <c r="L151" s="43"/>
      <c r="M151" s="43"/>
      <c r="N151" s="43"/>
      <c r="O151" s="43"/>
      <c r="P151" s="43"/>
      <c r="Q151" s="43"/>
      <c r="R151" s="43"/>
      <c r="S151" s="43"/>
      <c r="T151" s="43">
        <v>123</v>
      </c>
      <c r="U151" s="43"/>
      <c r="V151" s="43"/>
      <c r="W151" s="43"/>
      <c r="X151" s="43"/>
    </row>
    <row r="152" spans="1:24" ht="25.5" x14ac:dyDescent="0.25">
      <c r="A152" s="40" t="s">
        <v>291</v>
      </c>
      <c r="B152" s="53" t="s">
        <v>292</v>
      </c>
      <c r="C152" s="42"/>
      <c r="D152" s="43">
        <v>23</v>
      </c>
      <c r="E152" s="42"/>
      <c r="F152" s="43"/>
      <c r="G152" s="42"/>
      <c r="H152" s="42"/>
      <c r="I152" s="43">
        <v>134</v>
      </c>
      <c r="J152" s="43">
        <v>95</v>
      </c>
      <c r="K152" s="43">
        <v>125</v>
      </c>
      <c r="L152" s="43"/>
      <c r="M152" s="43"/>
      <c r="N152" s="43"/>
      <c r="O152" s="43"/>
      <c r="P152" s="43"/>
      <c r="Q152" s="43"/>
      <c r="R152" s="43"/>
      <c r="S152" s="43"/>
      <c r="T152" s="43">
        <v>110</v>
      </c>
      <c r="U152" s="43"/>
      <c r="V152" s="43"/>
      <c r="W152" s="43"/>
      <c r="X152" s="43"/>
    </row>
    <row r="153" spans="1:24" x14ac:dyDescent="0.25">
      <c r="A153" s="40" t="s">
        <v>293</v>
      </c>
      <c r="B153" s="53" t="s">
        <v>294</v>
      </c>
      <c r="C153" s="42"/>
      <c r="D153" s="43"/>
      <c r="E153" s="42"/>
      <c r="F153" s="43"/>
      <c r="G153" s="42"/>
      <c r="H153" s="42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</row>
    <row r="154" spans="1:24" x14ac:dyDescent="0.25">
      <c r="A154" s="36">
        <v>18</v>
      </c>
      <c r="B154" s="52" t="s">
        <v>295</v>
      </c>
      <c r="C154" s="38">
        <f t="shared" ref="C154:X154" si="18">C155+C156+C157</f>
        <v>0</v>
      </c>
      <c r="D154" s="38">
        <f t="shared" si="18"/>
        <v>86</v>
      </c>
      <c r="E154" s="38">
        <f t="shared" si="18"/>
        <v>0</v>
      </c>
      <c r="F154" s="38">
        <f t="shared" si="18"/>
        <v>0</v>
      </c>
      <c r="G154" s="38">
        <f t="shared" si="18"/>
        <v>0</v>
      </c>
      <c r="H154" s="38">
        <f t="shared" si="18"/>
        <v>1274</v>
      </c>
      <c r="I154" s="38">
        <f t="shared" si="18"/>
        <v>289</v>
      </c>
      <c r="J154" s="38">
        <f t="shared" si="18"/>
        <v>586</v>
      </c>
      <c r="K154" s="38">
        <f t="shared" si="18"/>
        <v>619</v>
      </c>
      <c r="L154" s="38">
        <f t="shared" si="18"/>
        <v>0</v>
      </c>
      <c r="M154" s="38">
        <f t="shared" si="18"/>
        <v>0</v>
      </c>
      <c r="N154" s="38">
        <f t="shared" si="18"/>
        <v>0</v>
      </c>
      <c r="O154" s="38">
        <f t="shared" si="18"/>
        <v>0</v>
      </c>
      <c r="P154" s="38">
        <f t="shared" si="18"/>
        <v>20</v>
      </c>
      <c r="Q154" s="38">
        <f t="shared" si="18"/>
        <v>32</v>
      </c>
      <c r="R154" s="38">
        <f t="shared" si="18"/>
        <v>0</v>
      </c>
      <c r="S154" s="38">
        <f t="shared" si="18"/>
        <v>29</v>
      </c>
      <c r="T154" s="38">
        <f t="shared" si="18"/>
        <v>30</v>
      </c>
      <c r="U154" s="38">
        <f t="shared" si="18"/>
        <v>0</v>
      </c>
      <c r="V154" s="38">
        <f t="shared" si="18"/>
        <v>0</v>
      </c>
      <c r="W154" s="38">
        <f t="shared" si="18"/>
        <v>0</v>
      </c>
      <c r="X154" s="38">
        <f t="shared" si="18"/>
        <v>0</v>
      </c>
    </row>
    <row r="155" spans="1:24" x14ac:dyDescent="0.25">
      <c r="A155" s="40" t="s">
        <v>296</v>
      </c>
      <c r="B155" s="53" t="s">
        <v>87</v>
      </c>
      <c r="C155" s="42"/>
      <c r="D155" s="43"/>
      <c r="E155" s="42"/>
      <c r="F155" s="43"/>
      <c r="G155" s="42"/>
      <c r="H155" s="42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</row>
    <row r="156" spans="1:24" x14ac:dyDescent="0.25">
      <c r="A156" s="40" t="s">
        <v>297</v>
      </c>
      <c r="B156" s="53" t="s">
        <v>298</v>
      </c>
      <c r="C156" s="42"/>
      <c r="D156" s="43">
        <v>86</v>
      </c>
      <c r="E156" s="42"/>
      <c r="F156" s="43"/>
      <c r="G156" s="42"/>
      <c r="H156" s="42">
        <v>1154</v>
      </c>
      <c r="I156" s="43">
        <v>189</v>
      </c>
      <c r="J156" s="43">
        <v>586</v>
      </c>
      <c r="K156" s="43">
        <v>539</v>
      </c>
      <c r="L156" s="43"/>
      <c r="M156" s="43"/>
      <c r="N156" s="43"/>
      <c r="O156" s="43"/>
      <c r="P156" s="43">
        <v>20</v>
      </c>
      <c r="Q156" s="43">
        <v>32</v>
      </c>
      <c r="R156" s="43"/>
      <c r="S156" s="43">
        <v>29</v>
      </c>
      <c r="T156" s="43">
        <v>30</v>
      </c>
      <c r="U156" s="43"/>
      <c r="V156" s="43"/>
      <c r="W156" s="43"/>
      <c r="X156" s="43"/>
    </row>
    <row r="157" spans="1:24" x14ac:dyDescent="0.25">
      <c r="A157" s="40" t="s">
        <v>299</v>
      </c>
      <c r="B157" s="53" t="s">
        <v>300</v>
      </c>
      <c r="C157" s="42"/>
      <c r="D157" s="43"/>
      <c r="E157" s="42"/>
      <c r="F157" s="43"/>
      <c r="G157" s="42"/>
      <c r="H157" s="42">
        <v>120</v>
      </c>
      <c r="I157" s="43">
        <v>100</v>
      </c>
      <c r="J157" s="43"/>
      <c r="K157" s="43">
        <v>80</v>
      </c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</row>
    <row r="158" spans="1:24" x14ac:dyDescent="0.25">
      <c r="A158" s="36">
        <v>19</v>
      </c>
      <c r="B158" s="52" t="s">
        <v>301</v>
      </c>
      <c r="C158" s="38">
        <f t="shared" ref="C158:X158" si="19">C159+C160+C161+C162</f>
        <v>0</v>
      </c>
      <c r="D158" s="38">
        <f t="shared" si="19"/>
        <v>90</v>
      </c>
      <c r="E158" s="38">
        <f t="shared" si="19"/>
        <v>0</v>
      </c>
      <c r="F158" s="38">
        <f t="shared" si="19"/>
        <v>0</v>
      </c>
      <c r="G158" s="38">
        <f t="shared" si="19"/>
        <v>0</v>
      </c>
      <c r="H158" s="38">
        <f t="shared" si="19"/>
        <v>244</v>
      </c>
      <c r="I158" s="38">
        <f t="shared" si="19"/>
        <v>155</v>
      </c>
      <c r="J158" s="38">
        <f t="shared" si="19"/>
        <v>251</v>
      </c>
      <c r="K158" s="38">
        <f t="shared" si="19"/>
        <v>200</v>
      </c>
      <c r="L158" s="38">
        <f t="shared" si="19"/>
        <v>0</v>
      </c>
      <c r="M158" s="38">
        <f t="shared" si="19"/>
        <v>0</v>
      </c>
      <c r="N158" s="38">
        <f t="shared" si="19"/>
        <v>0</v>
      </c>
      <c r="O158" s="38">
        <f t="shared" si="19"/>
        <v>0</v>
      </c>
      <c r="P158" s="38">
        <f t="shared" si="19"/>
        <v>25</v>
      </c>
      <c r="Q158" s="38">
        <f t="shared" si="19"/>
        <v>37</v>
      </c>
      <c r="R158" s="38">
        <f t="shared" si="19"/>
        <v>0</v>
      </c>
      <c r="S158" s="38">
        <f t="shared" si="19"/>
        <v>0</v>
      </c>
      <c r="T158" s="38">
        <f t="shared" si="19"/>
        <v>54</v>
      </c>
      <c r="U158" s="38">
        <f t="shared" si="19"/>
        <v>74</v>
      </c>
      <c r="V158" s="38">
        <f t="shared" si="19"/>
        <v>0</v>
      </c>
      <c r="W158" s="38">
        <f t="shared" si="19"/>
        <v>0</v>
      </c>
      <c r="X158" s="38">
        <f t="shared" si="19"/>
        <v>0</v>
      </c>
    </row>
    <row r="159" spans="1:24" x14ac:dyDescent="0.25">
      <c r="A159" s="40" t="s">
        <v>302</v>
      </c>
      <c r="B159" s="53" t="s">
        <v>87</v>
      </c>
      <c r="C159" s="42"/>
      <c r="D159" s="43">
        <v>15</v>
      </c>
      <c r="E159" s="42"/>
      <c r="F159" s="43"/>
      <c r="G159" s="42"/>
      <c r="H159" s="42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</row>
    <row r="160" spans="1:24" x14ac:dyDescent="0.25">
      <c r="A160" s="40" t="s">
        <v>303</v>
      </c>
      <c r="B160" s="53" t="s">
        <v>304</v>
      </c>
      <c r="C160" s="42"/>
      <c r="D160" s="43"/>
      <c r="E160" s="42"/>
      <c r="F160" s="43"/>
      <c r="G160" s="42"/>
      <c r="H160" s="42">
        <v>244</v>
      </c>
      <c r="I160" s="43">
        <v>155</v>
      </c>
      <c r="J160" s="43">
        <v>251</v>
      </c>
      <c r="K160" s="43">
        <v>200</v>
      </c>
      <c r="L160" s="43"/>
      <c r="M160" s="43"/>
      <c r="N160" s="43"/>
      <c r="O160" s="43"/>
      <c r="P160" s="43">
        <v>25</v>
      </c>
      <c r="Q160" s="43">
        <v>37</v>
      </c>
      <c r="R160" s="43"/>
      <c r="S160" s="43"/>
      <c r="T160" s="43">
        <v>54</v>
      </c>
      <c r="U160" s="43">
        <v>74</v>
      </c>
      <c r="V160" s="43"/>
      <c r="W160" s="43"/>
      <c r="X160" s="43"/>
    </row>
    <row r="161" spans="1:24" x14ac:dyDescent="0.25">
      <c r="A161" s="40" t="s">
        <v>305</v>
      </c>
      <c r="B161" s="53" t="s">
        <v>306</v>
      </c>
      <c r="C161" s="42"/>
      <c r="D161" s="43">
        <v>75</v>
      </c>
      <c r="E161" s="42"/>
      <c r="F161" s="43"/>
      <c r="G161" s="42"/>
      <c r="H161" s="42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</row>
    <row r="162" spans="1:24" x14ac:dyDescent="0.25">
      <c r="A162" s="40" t="s">
        <v>307</v>
      </c>
      <c r="B162" s="53" t="s">
        <v>203</v>
      </c>
      <c r="C162" s="42"/>
      <c r="D162" s="43"/>
      <c r="E162" s="42"/>
      <c r="F162" s="43"/>
      <c r="G162" s="42"/>
      <c r="H162" s="42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</row>
    <row r="163" spans="1:24" x14ac:dyDescent="0.25">
      <c r="A163" s="36">
        <v>20</v>
      </c>
      <c r="B163" s="52" t="s">
        <v>308</v>
      </c>
      <c r="C163" s="38">
        <f t="shared" ref="C163:X163" si="20">C164+C165+C166+C167+C168+C169</f>
        <v>0</v>
      </c>
      <c r="D163" s="38">
        <f t="shared" si="20"/>
        <v>77</v>
      </c>
      <c r="E163" s="38">
        <f t="shared" si="20"/>
        <v>0</v>
      </c>
      <c r="F163" s="38">
        <f t="shared" si="20"/>
        <v>0</v>
      </c>
      <c r="G163" s="38">
        <f t="shared" si="20"/>
        <v>0</v>
      </c>
      <c r="H163" s="38">
        <f t="shared" si="20"/>
        <v>277</v>
      </c>
      <c r="I163" s="38">
        <f t="shared" si="20"/>
        <v>0</v>
      </c>
      <c r="J163" s="38">
        <f t="shared" si="20"/>
        <v>200</v>
      </c>
      <c r="K163" s="38">
        <f t="shared" si="20"/>
        <v>107</v>
      </c>
      <c r="L163" s="38">
        <f t="shared" si="20"/>
        <v>0</v>
      </c>
      <c r="M163" s="38">
        <f t="shared" si="20"/>
        <v>0</v>
      </c>
      <c r="N163" s="38">
        <f t="shared" si="20"/>
        <v>0</v>
      </c>
      <c r="O163" s="38">
        <f t="shared" si="20"/>
        <v>0</v>
      </c>
      <c r="P163" s="38">
        <f t="shared" si="20"/>
        <v>0</v>
      </c>
      <c r="Q163" s="38">
        <f t="shared" si="20"/>
        <v>0</v>
      </c>
      <c r="R163" s="38">
        <f t="shared" si="20"/>
        <v>0</v>
      </c>
      <c r="S163" s="38">
        <f t="shared" si="20"/>
        <v>0</v>
      </c>
      <c r="T163" s="38">
        <f t="shared" si="20"/>
        <v>0</v>
      </c>
      <c r="U163" s="38">
        <f t="shared" si="20"/>
        <v>0</v>
      </c>
      <c r="V163" s="38">
        <f t="shared" si="20"/>
        <v>0</v>
      </c>
      <c r="W163" s="38">
        <f t="shared" si="20"/>
        <v>0</v>
      </c>
      <c r="X163" s="38">
        <f t="shared" si="20"/>
        <v>0</v>
      </c>
    </row>
    <row r="164" spans="1:24" x14ac:dyDescent="0.25">
      <c r="A164" s="40" t="s">
        <v>309</v>
      </c>
      <c r="B164" s="53" t="s">
        <v>87</v>
      </c>
      <c r="C164" s="42"/>
      <c r="D164" s="43"/>
      <c r="E164" s="42"/>
      <c r="F164" s="43"/>
      <c r="G164" s="42"/>
      <c r="H164" s="42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</row>
    <row r="165" spans="1:24" x14ac:dyDescent="0.25">
      <c r="A165" s="40" t="s">
        <v>310</v>
      </c>
      <c r="B165" s="53" t="s">
        <v>311</v>
      </c>
      <c r="C165" s="42"/>
      <c r="D165" s="43"/>
      <c r="E165" s="42"/>
      <c r="F165" s="43"/>
      <c r="G165" s="42"/>
      <c r="H165" s="42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</row>
    <row r="166" spans="1:24" x14ac:dyDescent="0.25">
      <c r="A166" s="40" t="s">
        <v>312</v>
      </c>
      <c r="B166" s="53" t="s">
        <v>313</v>
      </c>
      <c r="C166" s="42"/>
      <c r="D166" s="43">
        <v>30</v>
      </c>
      <c r="E166" s="42"/>
      <c r="F166" s="43"/>
      <c r="G166" s="42"/>
      <c r="H166" s="42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</row>
    <row r="167" spans="1:24" x14ac:dyDescent="0.25">
      <c r="A167" s="40" t="s">
        <v>314</v>
      </c>
      <c r="B167" s="53" t="s">
        <v>315</v>
      </c>
      <c r="C167" s="42"/>
      <c r="D167" s="43"/>
      <c r="E167" s="42"/>
      <c r="F167" s="43"/>
      <c r="G167" s="42"/>
      <c r="H167" s="42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</row>
    <row r="168" spans="1:24" x14ac:dyDescent="0.25">
      <c r="A168" s="40" t="s">
        <v>316</v>
      </c>
      <c r="B168" s="53" t="s">
        <v>317</v>
      </c>
      <c r="C168" s="42"/>
      <c r="D168" s="43">
        <v>47</v>
      </c>
      <c r="E168" s="42"/>
      <c r="F168" s="43"/>
      <c r="G168" s="42"/>
      <c r="H168" s="42">
        <v>277</v>
      </c>
      <c r="I168" s="43"/>
      <c r="J168" s="43">
        <v>200</v>
      </c>
      <c r="K168" s="43">
        <v>107</v>
      </c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</row>
    <row r="169" spans="1:24" x14ac:dyDescent="0.25">
      <c r="A169" s="40" t="s">
        <v>318</v>
      </c>
      <c r="B169" s="53" t="s">
        <v>319</v>
      </c>
      <c r="C169" s="42"/>
      <c r="D169" s="43"/>
      <c r="E169" s="42"/>
      <c r="F169" s="43"/>
      <c r="G169" s="42"/>
      <c r="H169" s="42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</row>
    <row r="170" spans="1:24" x14ac:dyDescent="0.25">
      <c r="A170" s="40" t="s">
        <v>480</v>
      </c>
      <c r="B170" s="53" t="s">
        <v>481</v>
      </c>
      <c r="C170" s="42"/>
      <c r="D170" s="43"/>
      <c r="E170" s="42"/>
      <c r="F170" s="43"/>
      <c r="G170" s="42"/>
      <c r="H170" s="42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</row>
    <row r="171" spans="1:24" x14ac:dyDescent="0.25">
      <c r="A171" s="36">
        <v>21</v>
      </c>
      <c r="B171" s="52" t="s">
        <v>322</v>
      </c>
      <c r="C171" s="38">
        <f t="shared" ref="C171:X171" si="21">C172+C173</f>
        <v>0</v>
      </c>
      <c r="D171" s="38">
        <f t="shared" si="21"/>
        <v>0</v>
      </c>
      <c r="E171" s="38">
        <f t="shared" si="21"/>
        <v>0</v>
      </c>
      <c r="F171" s="38">
        <f t="shared" si="21"/>
        <v>0</v>
      </c>
      <c r="G171" s="38">
        <f t="shared" si="21"/>
        <v>0</v>
      </c>
      <c r="H171" s="38">
        <f t="shared" si="21"/>
        <v>0</v>
      </c>
      <c r="I171" s="38">
        <f t="shared" si="21"/>
        <v>0</v>
      </c>
      <c r="J171" s="38">
        <f t="shared" si="21"/>
        <v>0</v>
      </c>
      <c r="K171" s="38">
        <f t="shared" si="21"/>
        <v>0</v>
      </c>
      <c r="L171" s="38">
        <f t="shared" si="21"/>
        <v>0</v>
      </c>
      <c r="M171" s="38">
        <f t="shared" si="21"/>
        <v>0</v>
      </c>
      <c r="N171" s="38">
        <f t="shared" si="21"/>
        <v>0</v>
      </c>
      <c r="O171" s="38">
        <f t="shared" si="21"/>
        <v>0</v>
      </c>
      <c r="P171" s="38">
        <f t="shared" si="21"/>
        <v>0</v>
      </c>
      <c r="Q171" s="38">
        <f t="shared" si="21"/>
        <v>0</v>
      </c>
      <c r="R171" s="38">
        <f t="shared" si="21"/>
        <v>0</v>
      </c>
      <c r="S171" s="38">
        <f t="shared" si="21"/>
        <v>0</v>
      </c>
      <c r="T171" s="38">
        <f t="shared" si="21"/>
        <v>0</v>
      </c>
      <c r="U171" s="38">
        <f t="shared" si="21"/>
        <v>0</v>
      </c>
      <c r="V171" s="38">
        <f t="shared" si="21"/>
        <v>0</v>
      </c>
      <c r="W171" s="38">
        <f t="shared" si="21"/>
        <v>0</v>
      </c>
      <c r="X171" s="38">
        <f t="shared" si="21"/>
        <v>0</v>
      </c>
    </row>
    <row r="172" spans="1:24" x14ac:dyDescent="0.25">
      <c r="A172" s="40" t="s">
        <v>323</v>
      </c>
      <c r="B172" s="53" t="s">
        <v>87</v>
      </c>
      <c r="C172" s="42"/>
      <c r="D172" s="43"/>
      <c r="E172" s="42"/>
      <c r="F172" s="43"/>
      <c r="G172" s="42"/>
      <c r="H172" s="42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</row>
    <row r="173" spans="1:24" x14ac:dyDescent="0.25">
      <c r="A173" s="40" t="s">
        <v>324</v>
      </c>
      <c r="B173" s="53" t="s">
        <v>325</v>
      </c>
      <c r="C173" s="42"/>
      <c r="D173" s="43"/>
      <c r="E173" s="42"/>
      <c r="F173" s="43"/>
      <c r="G173" s="42"/>
      <c r="H173" s="42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</row>
    <row r="174" spans="1:24" x14ac:dyDescent="0.25">
      <c r="A174" s="36">
        <v>22</v>
      </c>
      <c r="B174" s="52" t="s">
        <v>326</v>
      </c>
      <c r="C174" s="38">
        <f t="shared" ref="C174:X174" si="22">C175+C176+C177+C178+C179+C180+C181</f>
        <v>725</v>
      </c>
      <c r="D174" s="38">
        <f t="shared" si="22"/>
        <v>1355</v>
      </c>
      <c r="E174" s="38">
        <f t="shared" si="22"/>
        <v>0</v>
      </c>
      <c r="F174" s="38">
        <f t="shared" si="22"/>
        <v>0</v>
      </c>
      <c r="G174" s="38">
        <f t="shared" si="22"/>
        <v>0</v>
      </c>
      <c r="H174" s="38">
        <f t="shared" si="22"/>
        <v>1097</v>
      </c>
      <c r="I174" s="38">
        <f t="shared" si="22"/>
        <v>266</v>
      </c>
      <c r="J174" s="38">
        <f t="shared" si="22"/>
        <v>221</v>
      </c>
      <c r="K174" s="38">
        <f t="shared" si="22"/>
        <v>165</v>
      </c>
      <c r="L174" s="38">
        <f t="shared" si="22"/>
        <v>0</v>
      </c>
      <c r="M174" s="38">
        <f t="shared" si="22"/>
        <v>0</v>
      </c>
      <c r="N174" s="38">
        <f t="shared" si="22"/>
        <v>0</v>
      </c>
      <c r="O174" s="38">
        <f t="shared" si="22"/>
        <v>0</v>
      </c>
      <c r="P174" s="38">
        <f t="shared" si="22"/>
        <v>257</v>
      </c>
      <c r="Q174" s="38">
        <f t="shared" si="22"/>
        <v>226</v>
      </c>
      <c r="R174" s="38">
        <f t="shared" si="22"/>
        <v>0</v>
      </c>
      <c r="S174" s="38">
        <f t="shared" si="22"/>
        <v>0</v>
      </c>
      <c r="T174" s="38">
        <f t="shared" si="22"/>
        <v>25</v>
      </c>
      <c r="U174" s="38">
        <f t="shared" si="22"/>
        <v>61</v>
      </c>
      <c r="V174" s="38">
        <f t="shared" si="22"/>
        <v>0</v>
      </c>
      <c r="W174" s="38">
        <f t="shared" si="22"/>
        <v>0</v>
      </c>
      <c r="X174" s="38">
        <f t="shared" si="22"/>
        <v>0</v>
      </c>
    </row>
    <row r="175" spans="1:24" ht="25.5" x14ac:dyDescent="0.25">
      <c r="A175" s="40" t="s">
        <v>327</v>
      </c>
      <c r="B175" s="53" t="s">
        <v>104</v>
      </c>
      <c r="C175" s="42"/>
      <c r="D175" s="43"/>
      <c r="E175" s="42"/>
      <c r="F175" s="43"/>
      <c r="G175" s="42"/>
      <c r="H175" s="42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</row>
    <row r="176" spans="1:24" ht="25.5" x14ac:dyDescent="0.25">
      <c r="A176" s="40" t="s">
        <v>328</v>
      </c>
      <c r="B176" s="53" t="s">
        <v>106</v>
      </c>
      <c r="C176" s="42"/>
      <c r="D176" s="43"/>
      <c r="E176" s="42"/>
      <c r="F176" s="43"/>
      <c r="G176" s="42"/>
      <c r="H176" s="42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</row>
    <row r="177" spans="1:24" x14ac:dyDescent="0.25">
      <c r="A177" s="40" t="s">
        <v>329</v>
      </c>
      <c r="B177" s="53" t="s">
        <v>330</v>
      </c>
      <c r="C177" s="42"/>
      <c r="D177" s="43"/>
      <c r="E177" s="42"/>
      <c r="F177" s="43"/>
      <c r="G177" s="42"/>
      <c r="H177" s="42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</row>
    <row r="178" spans="1:24" x14ac:dyDescent="0.25">
      <c r="A178" s="40" t="s">
        <v>331</v>
      </c>
      <c r="B178" s="53" t="s">
        <v>135</v>
      </c>
      <c r="C178" s="42"/>
      <c r="D178" s="43">
        <v>10</v>
      </c>
      <c r="E178" s="42"/>
      <c r="F178" s="43"/>
      <c r="G178" s="42"/>
      <c r="H178" s="42">
        <v>167</v>
      </c>
      <c r="I178" s="43">
        <v>59</v>
      </c>
      <c r="J178" s="43">
        <v>45</v>
      </c>
      <c r="K178" s="43">
        <v>27</v>
      </c>
      <c r="L178" s="43"/>
      <c r="M178" s="43"/>
      <c r="N178" s="43"/>
      <c r="O178" s="43"/>
      <c r="P178" s="43">
        <v>15</v>
      </c>
      <c r="Q178" s="43"/>
      <c r="R178" s="43"/>
      <c r="S178" s="43"/>
      <c r="T178" s="43">
        <v>25</v>
      </c>
      <c r="U178" s="43">
        <v>16</v>
      </c>
      <c r="V178" s="43"/>
      <c r="W178" s="43"/>
      <c r="X178" s="43"/>
    </row>
    <row r="179" spans="1:24" x14ac:dyDescent="0.25">
      <c r="A179" s="40" t="s">
        <v>482</v>
      </c>
      <c r="B179" s="53" t="s">
        <v>483</v>
      </c>
      <c r="C179" s="42"/>
      <c r="D179" s="43"/>
      <c r="E179" s="42"/>
      <c r="F179" s="43"/>
      <c r="G179" s="42"/>
      <c r="H179" s="42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</row>
    <row r="180" spans="1:24" x14ac:dyDescent="0.25">
      <c r="A180" s="40" t="s">
        <v>484</v>
      </c>
      <c r="B180" s="53" t="s">
        <v>335</v>
      </c>
      <c r="C180" s="42">
        <v>725</v>
      </c>
      <c r="D180" s="43">
        <v>1345</v>
      </c>
      <c r="E180" s="42"/>
      <c r="F180" s="43"/>
      <c r="G180" s="42"/>
      <c r="H180" s="42">
        <v>930</v>
      </c>
      <c r="I180" s="43">
        <v>207</v>
      </c>
      <c r="J180" s="43">
        <v>176</v>
      </c>
      <c r="K180" s="43">
        <v>138</v>
      </c>
      <c r="L180" s="43"/>
      <c r="M180" s="43"/>
      <c r="N180" s="43"/>
      <c r="O180" s="43"/>
      <c r="P180" s="43">
        <v>242</v>
      </c>
      <c r="Q180" s="43">
        <v>226</v>
      </c>
      <c r="R180" s="43"/>
      <c r="S180" s="43"/>
      <c r="T180" s="43"/>
      <c r="U180" s="43">
        <v>45</v>
      </c>
      <c r="V180" s="43"/>
      <c r="W180" s="43"/>
      <c r="X180" s="43"/>
    </row>
    <row r="181" spans="1:24" x14ac:dyDescent="0.25">
      <c r="A181" s="40" t="s">
        <v>485</v>
      </c>
      <c r="B181" s="53" t="s">
        <v>337</v>
      </c>
      <c r="C181" s="42"/>
      <c r="D181" s="43"/>
      <c r="E181" s="42"/>
      <c r="F181" s="43"/>
      <c r="G181" s="42"/>
      <c r="H181" s="42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</row>
    <row r="182" spans="1:24" x14ac:dyDescent="0.25">
      <c r="A182" s="36">
        <v>23</v>
      </c>
      <c r="B182" s="52" t="s">
        <v>338</v>
      </c>
      <c r="C182" s="38">
        <f t="shared" ref="C182:X182" si="23">C183</f>
        <v>369</v>
      </c>
      <c r="D182" s="38">
        <f t="shared" si="23"/>
        <v>171</v>
      </c>
      <c r="E182" s="38">
        <f t="shared" si="23"/>
        <v>0</v>
      </c>
      <c r="F182" s="38">
        <f t="shared" si="23"/>
        <v>0</v>
      </c>
      <c r="G182" s="38">
        <f t="shared" si="23"/>
        <v>0</v>
      </c>
      <c r="H182" s="38">
        <f t="shared" si="23"/>
        <v>2654</v>
      </c>
      <c r="I182" s="38">
        <f t="shared" si="23"/>
        <v>2310</v>
      </c>
      <c r="J182" s="38">
        <f t="shared" si="23"/>
        <v>2112</v>
      </c>
      <c r="K182" s="38">
        <f t="shared" si="23"/>
        <v>2483</v>
      </c>
      <c r="L182" s="38">
        <f t="shared" si="23"/>
        <v>0</v>
      </c>
      <c r="M182" s="38">
        <f t="shared" si="23"/>
        <v>0</v>
      </c>
      <c r="N182" s="38">
        <f t="shared" si="23"/>
        <v>0</v>
      </c>
      <c r="O182" s="38">
        <f t="shared" si="23"/>
        <v>0</v>
      </c>
      <c r="P182" s="38">
        <f t="shared" si="23"/>
        <v>1015</v>
      </c>
      <c r="Q182" s="38">
        <f t="shared" si="23"/>
        <v>865</v>
      </c>
      <c r="R182" s="38">
        <f t="shared" si="23"/>
        <v>0</v>
      </c>
      <c r="S182" s="38">
        <f t="shared" si="23"/>
        <v>0</v>
      </c>
      <c r="T182" s="38">
        <f t="shared" si="23"/>
        <v>1963</v>
      </c>
      <c r="U182" s="38">
        <f t="shared" si="23"/>
        <v>1085</v>
      </c>
      <c r="V182" s="38">
        <f t="shared" si="23"/>
        <v>268</v>
      </c>
      <c r="W182" s="38">
        <f t="shared" si="23"/>
        <v>0</v>
      </c>
      <c r="X182" s="38">
        <f t="shared" si="23"/>
        <v>0</v>
      </c>
    </row>
    <row r="183" spans="1:24" x14ac:dyDescent="0.25">
      <c r="A183" s="40" t="s">
        <v>339</v>
      </c>
      <c r="B183" s="53" t="s">
        <v>340</v>
      </c>
      <c r="C183" s="42">
        <v>369</v>
      </c>
      <c r="D183" s="43">
        <v>171</v>
      </c>
      <c r="E183" s="42"/>
      <c r="F183" s="43"/>
      <c r="G183" s="42"/>
      <c r="H183" s="42">
        <v>2654</v>
      </c>
      <c r="I183" s="43">
        <v>2310</v>
      </c>
      <c r="J183" s="43">
        <v>2112</v>
      </c>
      <c r="K183" s="43">
        <v>2483</v>
      </c>
      <c r="L183" s="43"/>
      <c r="M183" s="43"/>
      <c r="N183" s="43"/>
      <c r="O183" s="43"/>
      <c r="P183" s="43">
        <v>1015</v>
      </c>
      <c r="Q183" s="43">
        <v>865</v>
      </c>
      <c r="R183" s="43"/>
      <c r="S183" s="43"/>
      <c r="T183" s="43">
        <v>1963</v>
      </c>
      <c r="U183" s="43">
        <v>1085</v>
      </c>
      <c r="V183" s="43">
        <v>268</v>
      </c>
      <c r="W183" s="43"/>
      <c r="X183" s="43"/>
    </row>
    <row r="184" spans="1:24" x14ac:dyDescent="0.25">
      <c r="A184" s="36">
        <v>24</v>
      </c>
      <c r="B184" s="52" t="s">
        <v>341</v>
      </c>
      <c r="C184" s="38">
        <f t="shared" ref="C184:X184" si="24">C185+C186+C187+C188+C189+C190+C191+C192</f>
        <v>0</v>
      </c>
      <c r="D184" s="38">
        <f t="shared" si="24"/>
        <v>0</v>
      </c>
      <c r="E184" s="38">
        <f t="shared" si="24"/>
        <v>0</v>
      </c>
      <c r="F184" s="38">
        <f t="shared" si="24"/>
        <v>0</v>
      </c>
      <c r="G184" s="38">
        <f t="shared" si="24"/>
        <v>0</v>
      </c>
      <c r="H184" s="38">
        <f t="shared" si="24"/>
        <v>3517</v>
      </c>
      <c r="I184" s="38">
        <f t="shared" si="24"/>
        <v>935</v>
      </c>
      <c r="J184" s="38">
        <f t="shared" si="24"/>
        <v>334</v>
      </c>
      <c r="K184" s="38">
        <f t="shared" si="24"/>
        <v>1404</v>
      </c>
      <c r="L184" s="38">
        <f t="shared" si="24"/>
        <v>0</v>
      </c>
      <c r="M184" s="38">
        <f t="shared" si="24"/>
        <v>0</v>
      </c>
      <c r="N184" s="38">
        <f t="shared" si="24"/>
        <v>0</v>
      </c>
      <c r="O184" s="38">
        <f t="shared" si="24"/>
        <v>0</v>
      </c>
      <c r="P184" s="38">
        <f t="shared" si="24"/>
        <v>0</v>
      </c>
      <c r="Q184" s="38">
        <f t="shared" si="24"/>
        <v>0</v>
      </c>
      <c r="R184" s="38">
        <f t="shared" si="24"/>
        <v>0</v>
      </c>
      <c r="S184" s="38">
        <f t="shared" si="24"/>
        <v>0</v>
      </c>
      <c r="T184" s="38">
        <f t="shared" si="24"/>
        <v>0</v>
      </c>
      <c r="U184" s="38">
        <f t="shared" si="24"/>
        <v>0</v>
      </c>
      <c r="V184" s="38">
        <f t="shared" si="24"/>
        <v>0</v>
      </c>
      <c r="W184" s="38">
        <f t="shared" si="24"/>
        <v>0</v>
      </c>
      <c r="X184" s="38">
        <f t="shared" si="24"/>
        <v>0</v>
      </c>
    </row>
    <row r="185" spans="1:24" x14ac:dyDescent="0.25">
      <c r="A185" s="40" t="s">
        <v>342</v>
      </c>
      <c r="B185" s="53" t="s">
        <v>87</v>
      </c>
      <c r="C185" s="42"/>
      <c r="D185" s="43"/>
      <c r="E185" s="42"/>
      <c r="F185" s="43"/>
      <c r="G185" s="42"/>
      <c r="H185" s="42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</row>
    <row r="186" spans="1:24" x14ac:dyDescent="0.25">
      <c r="A186" s="40" t="s">
        <v>343</v>
      </c>
      <c r="B186" s="53" t="s">
        <v>344</v>
      </c>
      <c r="C186" s="42"/>
      <c r="D186" s="43"/>
      <c r="E186" s="42"/>
      <c r="F186" s="43"/>
      <c r="G186" s="42"/>
      <c r="H186" s="42">
        <v>64</v>
      </c>
      <c r="I186" s="43"/>
      <c r="J186" s="43">
        <v>40</v>
      </c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</row>
    <row r="187" spans="1:24" x14ac:dyDescent="0.25">
      <c r="A187" s="40" t="s">
        <v>345</v>
      </c>
      <c r="B187" s="53" t="s">
        <v>346</v>
      </c>
      <c r="C187" s="42"/>
      <c r="D187" s="43"/>
      <c r="E187" s="42"/>
      <c r="F187" s="43"/>
      <c r="G187" s="42"/>
      <c r="H187" s="111">
        <v>630</v>
      </c>
      <c r="I187" s="103">
        <v>102</v>
      </c>
      <c r="J187" s="103">
        <v>64</v>
      </c>
      <c r="K187" s="103">
        <v>25</v>
      </c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</row>
    <row r="188" spans="1:24" x14ac:dyDescent="0.25">
      <c r="A188" s="40" t="s">
        <v>347</v>
      </c>
      <c r="B188" s="53" t="s">
        <v>348</v>
      </c>
      <c r="C188" s="42"/>
      <c r="D188" s="43"/>
      <c r="E188" s="42"/>
      <c r="F188" s="43"/>
      <c r="G188" s="42"/>
      <c r="H188" s="112"/>
      <c r="I188" s="104"/>
      <c r="J188" s="104"/>
      <c r="K188" s="104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</row>
    <row r="189" spans="1:24" x14ac:dyDescent="0.25">
      <c r="A189" s="40" t="s">
        <v>349</v>
      </c>
      <c r="B189" s="53" t="s">
        <v>350</v>
      </c>
      <c r="C189" s="42"/>
      <c r="D189" s="43"/>
      <c r="E189" s="42"/>
      <c r="F189" s="43"/>
      <c r="G189" s="42"/>
      <c r="H189" s="111">
        <v>2240</v>
      </c>
      <c r="I189" s="103">
        <v>600</v>
      </c>
      <c r="J189" s="103">
        <v>230</v>
      </c>
      <c r="K189" s="103">
        <v>140</v>
      </c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</row>
    <row r="190" spans="1:24" x14ac:dyDescent="0.25">
      <c r="A190" s="40" t="s">
        <v>351</v>
      </c>
      <c r="B190" s="53" t="s">
        <v>352</v>
      </c>
      <c r="C190" s="42"/>
      <c r="D190" s="43"/>
      <c r="E190" s="42"/>
      <c r="F190" s="43"/>
      <c r="G190" s="42"/>
      <c r="H190" s="112"/>
      <c r="I190" s="104"/>
      <c r="J190" s="104"/>
      <c r="K190" s="104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</row>
    <row r="191" spans="1:24" x14ac:dyDescent="0.25">
      <c r="A191" s="40" t="s">
        <v>353</v>
      </c>
      <c r="B191" s="53" t="s">
        <v>354</v>
      </c>
      <c r="C191" s="42"/>
      <c r="D191" s="43"/>
      <c r="E191" s="42"/>
      <c r="F191" s="43"/>
      <c r="G191" s="42"/>
      <c r="H191" s="42"/>
      <c r="I191" s="43"/>
      <c r="J191" s="43"/>
      <c r="K191" s="43">
        <v>223</v>
      </c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</row>
    <row r="192" spans="1:24" x14ac:dyDescent="0.25">
      <c r="A192" s="40" t="s">
        <v>355</v>
      </c>
      <c r="B192" s="53" t="s">
        <v>356</v>
      </c>
      <c r="C192" s="42"/>
      <c r="D192" s="43"/>
      <c r="E192" s="42"/>
      <c r="F192" s="43"/>
      <c r="G192" s="42"/>
      <c r="H192" s="42">
        <v>583</v>
      </c>
      <c r="I192" s="43">
        <v>233</v>
      </c>
      <c r="J192" s="43"/>
      <c r="K192" s="43">
        <v>1016</v>
      </c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</row>
    <row r="193" spans="1:24" x14ac:dyDescent="0.25">
      <c r="A193" s="36">
        <v>25</v>
      </c>
      <c r="B193" s="52" t="s">
        <v>357</v>
      </c>
      <c r="C193" s="38">
        <f t="shared" ref="C193:X193" si="25">C194+C195+C196+C197+C198+C199+C200+C201</f>
        <v>928</v>
      </c>
      <c r="D193" s="38">
        <f t="shared" si="25"/>
        <v>1362</v>
      </c>
      <c r="E193" s="38">
        <f t="shared" si="25"/>
        <v>0</v>
      </c>
      <c r="F193" s="38">
        <f t="shared" si="25"/>
        <v>0</v>
      </c>
      <c r="G193" s="38">
        <f t="shared" si="25"/>
        <v>338</v>
      </c>
      <c r="H193" s="38">
        <f t="shared" si="25"/>
        <v>708</v>
      </c>
      <c r="I193" s="38">
        <f t="shared" si="25"/>
        <v>573</v>
      </c>
      <c r="J193" s="38">
        <f t="shared" si="25"/>
        <v>412</v>
      </c>
      <c r="K193" s="38">
        <f t="shared" si="25"/>
        <v>1233</v>
      </c>
      <c r="L193" s="38">
        <f t="shared" si="25"/>
        <v>0</v>
      </c>
      <c r="M193" s="38">
        <f t="shared" si="25"/>
        <v>0</v>
      </c>
      <c r="N193" s="38">
        <f t="shared" si="25"/>
        <v>0</v>
      </c>
      <c r="O193" s="38">
        <f t="shared" si="25"/>
        <v>0</v>
      </c>
      <c r="P193" s="38">
        <f t="shared" si="25"/>
        <v>131</v>
      </c>
      <c r="Q193" s="38">
        <f t="shared" si="25"/>
        <v>124</v>
      </c>
      <c r="R193" s="38">
        <f t="shared" si="25"/>
        <v>0</v>
      </c>
      <c r="S193" s="38">
        <f t="shared" si="25"/>
        <v>0</v>
      </c>
      <c r="T193" s="38">
        <f t="shared" si="25"/>
        <v>1143</v>
      </c>
      <c r="U193" s="38">
        <f t="shared" si="25"/>
        <v>147</v>
      </c>
      <c r="V193" s="38">
        <f t="shared" si="25"/>
        <v>139</v>
      </c>
      <c r="W193" s="38">
        <f t="shared" si="25"/>
        <v>78</v>
      </c>
      <c r="X193" s="38">
        <f t="shared" si="25"/>
        <v>0</v>
      </c>
    </row>
    <row r="194" spans="1:24" x14ac:dyDescent="0.25">
      <c r="A194" s="40" t="s">
        <v>358</v>
      </c>
      <c r="B194" s="53" t="s">
        <v>87</v>
      </c>
      <c r="C194" s="42">
        <v>10</v>
      </c>
      <c r="D194" s="43">
        <v>179</v>
      </c>
      <c r="E194" s="42"/>
      <c r="F194" s="43"/>
      <c r="G194" s="42"/>
      <c r="H194" s="42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</row>
    <row r="195" spans="1:24" x14ac:dyDescent="0.25">
      <c r="A195" s="40" t="s">
        <v>359</v>
      </c>
      <c r="B195" s="53" t="s">
        <v>360</v>
      </c>
      <c r="C195" s="42"/>
      <c r="D195" s="43"/>
      <c r="E195" s="42"/>
      <c r="F195" s="43"/>
      <c r="G195" s="42"/>
      <c r="H195" s="42">
        <v>27</v>
      </c>
      <c r="I195" s="43">
        <v>73</v>
      </c>
      <c r="J195" s="43"/>
      <c r="K195" s="43">
        <v>20</v>
      </c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</row>
    <row r="196" spans="1:24" ht="25.5" x14ac:dyDescent="0.25">
      <c r="A196" s="40" t="s">
        <v>361</v>
      </c>
      <c r="B196" s="53" t="s">
        <v>362</v>
      </c>
      <c r="C196" s="42"/>
      <c r="D196" s="43">
        <v>148</v>
      </c>
      <c r="E196" s="42"/>
      <c r="F196" s="43"/>
      <c r="G196" s="42"/>
      <c r="H196" s="42">
        <v>250</v>
      </c>
      <c r="I196" s="43">
        <v>60</v>
      </c>
      <c r="J196" s="43">
        <v>30</v>
      </c>
      <c r="K196" s="43">
        <v>571</v>
      </c>
      <c r="L196" s="43"/>
      <c r="M196" s="43"/>
      <c r="N196" s="43"/>
      <c r="O196" s="43"/>
      <c r="P196" s="43"/>
      <c r="Q196" s="43"/>
      <c r="R196" s="43"/>
      <c r="S196" s="43"/>
      <c r="T196" s="43">
        <v>710</v>
      </c>
      <c r="U196" s="43"/>
      <c r="V196" s="43"/>
      <c r="W196" s="43"/>
      <c r="X196" s="43"/>
    </row>
    <row r="197" spans="1:24" x14ac:dyDescent="0.25">
      <c r="A197" s="40" t="s">
        <v>363</v>
      </c>
      <c r="B197" s="53" t="s">
        <v>364</v>
      </c>
      <c r="C197" s="42">
        <v>318</v>
      </c>
      <c r="D197" s="43">
        <v>272</v>
      </c>
      <c r="E197" s="42"/>
      <c r="F197" s="43"/>
      <c r="G197" s="42"/>
      <c r="H197" s="42"/>
      <c r="I197" s="43">
        <v>43</v>
      </c>
      <c r="J197" s="43">
        <v>58</v>
      </c>
      <c r="K197" s="43">
        <v>59</v>
      </c>
      <c r="L197" s="43"/>
      <c r="M197" s="43"/>
      <c r="N197" s="43"/>
      <c r="O197" s="43"/>
      <c r="P197" s="43"/>
      <c r="Q197" s="43"/>
      <c r="R197" s="43"/>
      <c r="S197" s="43"/>
      <c r="T197" s="43">
        <v>123</v>
      </c>
      <c r="U197" s="43"/>
      <c r="V197" s="43"/>
      <c r="W197" s="43"/>
      <c r="X197" s="43"/>
    </row>
    <row r="198" spans="1:24" x14ac:dyDescent="0.25">
      <c r="A198" s="40" t="s">
        <v>365</v>
      </c>
      <c r="B198" s="53" t="s">
        <v>366</v>
      </c>
      <c r="C198" s="42"/>
      <c r="D198" s="43"/>
      <c r="E198" s="42"/>
      <c r="F198" s="43"/>
      <c r="G198" s="42">
        <v>338</v>
      </c>
      <c r="H198" s="42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</row>
    <row r="199" spans="1:24" x14ac:dyDescent="0.25">
      <c r="A199" s="40" t="s">
        <v>367</v>
      </c>
      <c r="B199" s="53" t="s">
        <v>368</v>
      </c>
      <c r="C199" s="42">
        <v>600</v>
      </c>
      <c r="D199" s="43">
        <v>710</v>
      </c>
      <c r="E199" s="42"/>
      <c r="F199" s="43"/>
      <c r="G199" s="42"/>
      <c r="H199" s="42">
        <v>350</v>
      </c>
      <c r="I199" s="43">
        <v>256</v>
      </c>
      <c r="J199" s="43">
        <v>217</v>
      </c>
      <c r="K199" s="43">
        <v>420</v>
      </c>
      <c r="L199" s="43"/>
      <c r="M199" s="43"/>
      <c r="N199" s="43"/>
      <c r="O199" s="43"/>
      <c r="P199" s="43">
        <v>131</v>
      </c>
      <c r="Q199" s="43">
        <v>124</v>
      </c>
      <c r="R199" s="43"/>
      <c r="S199" s="43"/>
      <c r="T199" s="43">
        <v>209</v>
      </c>
      <c r="U199" s="43">
        <v>147</v>
      </c>
      <c r="V199" s="43">
        <v>139</v>
      </c>
      <c r="W199" s="43">
        <v>78</v>
      </c>
      <c r="X199" s="43"/>
    </row>
    <row r="200" spans="1:24" x14ac:dyDescent="0.25">
      <c r="A200" s="40" t="s">
        <v>369</v>
      </c>
      <c r="B200" s="53" t="s">
        <v>370</v>
      </c>
      <c r="C200" s="42"/>
      <c r="D200" s="43">
        <v>21</v>
      </c>
      <c r="E200" s="42"/>
      <c r="F200" s="43"/>
      <c r="G200" s="42"/>
      <c r="H200" s="42"/>
      <c r="I200" s="43">
        <v>134</v>
      </c>
      <c r="J200" s="43">
        <v>95</v>
      </c>
      <c r="K200" s="43">
        <v>125</v>
      </c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</row>
    <row r="201" spans="1:24" x14ac:dyDescent="0.25">
      <c r="A201" s="40" t="s">
        <v>371</v>
      </c>
      <c r="B201" s="53" t="s">
        <v>372</v>
      </c>
      <c r="C201" s="42"/>
      <c r="D201" s="43">
        <v>32</v>
      </c>
      <c r="E201" s="42"/>
      <c r="F201" s="43"/>
      <c r="G201" s="42"/>
      <c r="H201" s="42">
        <v>81</v>
      </c>
      <c r="I201" s="43">
        <v>7</v>
      </c>
      <c r="J201" s="43">
        <v>12</v>
      </c>
      <c r="K201" s="43">
        <v>38</v>
      </c>
      <c r="L201" s="43"/>
      <c r="M201" s="43"/>
      <c r="N201" s="43"/>
      <c r="O201" s="43"/>
      <c r="P201" s="43"/>
      <c r="Q201" s="43"/>
      <c r="R201" s="43"/>
      <c r="S201" s="43"/>
      <c r="T201" s="43">
        <v>101</v>
      </c>
      <c r="U201" s="43"/>
      <c r="V201" s="43"/>
      <c r="W201" s="43"/>
      <c r="X201" s="43"/>
    </row>
    <row r="202" spans="1:24" x14ac:dyDescent="0.25">
      <c r="A202" s="36">
        <v>26</v>
      </c>
      <c r="B202" s="52" t="s">
        <v>373</v>
      </c>
      <c r="C202" s="38">
        <f t="shared" ref="C202:X202" si="26">C203+C204+C205+C206+C207+C208+C209</f>
        <v>856</v>
      </c>
      <c r="D202" s="38">
        <f t="shared" si="26"/>
        <v>3794</v>
      </c>
      <c r="E202" s="38">
        <f t="shared" si="26"/>
        <v>0</v>
      </c>
      <c r="F202" s="38">
        <f t="shared" si="26"/>
        <v>0</v>
      </c>
      <c r="G202" s="38">
        <f t="shared" si="26"/>
        <v>75</v>
      </c>
      <c r="H202" s="38">
        <f t="shared" si="26"/>
        <v>3606</v>
      </c>
      <c r="I202" s="38">
        <f t="shared" si="26"/>
        <v>2090</v>
      </c>
      <c r="J202" s="38">
        <f t="shared" si="26"/>
        <v>1478</v>
      </c>
      <c r="K202" s="38">
        <f t="shared" si="26"/>
        <v>3107</v>
      </c>
      <c r="L202" s="38">
        <f t="shared" si="26"/>
        <v>0</v>
      </c>
      <c r="M202" s="38">
        <f t="shared" si="26"/>
        <v>0</v>
      </c>
      <c r="N202" s="38">
        <f t="shared" si="26"/>
        <v>0</v>
      </c>
      <c r="O202" s="38">
        <f t="shared" si="26"/>
        <v>0</v>
      </c>
      <c r="P202" s="38">
        <f t="shared" si="26"/>
        <v>1385</v>
      </c>
      <c r="Q202" s="38">
        <f t="shared" si="26"/>
        <v>75</v>
      </c>
      <c r="R202" s="38">
        <f t="shared" si="26"/>
        <v>0</v>
      </c>
      <c r="S202" s="38">
        <f t="shared" si="26"/>
        <v>0</v>
      </c>
      <c r="T202" s="38">
        <f t="shared" si="26"/>
        <v>1943</v>
      </c>
      <c r="U202" s="38">
        <f t="shared" si="26"/>
        <v>1029</v>
      </c>
      <c r="V202" s="38">
        <f t="shared" si="26"/>
        <v>0</v>
      </c>
      <c r="W202" s="38">
        <f t="shared" si="26"/>
        <v>0</v>
      </c>
      <c r="X202" s="38">
        <f t="shared" si="26"/>
        <v>0</v>
      </c>
    </row>
    <row r="203" spans="1:24" x14ac:dyDescent="0.25">
      <c r="A203" s="40" t="s">
        <v>374</v>
      </c>
      <c r="B203" s="53" t="s">
        <v>375</v>
      </c>
      <c r="C203" s="42"/>
      <c r="D203" s="103">
        <v>607</v>
      </c>
      <c r="E203" s="42"/>
      <c r="F203" s="43"/>
      <c r="G203" s="111"/>
      <c r="H203" s="42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</row>
    <row r="204" spans="1:24" x14ac:dyDescent="0.25">
      <c r="A204" s="40" t="s">
        <v>376</v>
      </c>
      <c r="B204" s="53" t="s">
        <v>377</v>
      </c>
      <c r="C204" s="42"/>
      <c r="D204" s="104"/>
      <c r="E204" s="42"/>
      <c r="F204" s="43"/>
      <c r="G204" s="112"/>
      <c r="H204" s="42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</row>
    <row r="205" spans="1:24" ht="25.5" x14ac:dyDescent="0.25">
      <c r="A205" s="40" t="s">
        <v>378</v>
      </c>
      <c r="B205" s="53" t="s">
        <v>379</v>
      </c>
      <c r="C205" s="42">
        <v>140</v>
      </c>
      <c r="D205" s="43">
        <v>190</v>
      </c>
      <c r="E205" s="42"/>
      <c r="F205" s="43"/>
      <c r="G205" s="42"/>
      <c r="H205" s="42">
        <v>368</v>
      </c>
      <c r="I205" s="43">
        <v>64</v>
      </c>
      <c r="J205" s="43">
        <v>65</v>
      </c>
      <c r="K205" s="43">
        <v>277</v>
      </c>
      <c r="L205" s="43"/>
      <c r="M205" s="43"/>
      <c r="N205" s="43"/>
      <c r="O205" s="43"/>
      <c r="P205" s="43">
        <v>80</v>
      </c>
      <c r="Q205" s="43">
        <v>46</v>
      </c>
      <c r="R205" s="43"/>
      <c r="S205" s="43"/>
      <c r="T205" s="43">
        <v>402</v>
      </c>
      <c r="U205" s="43">
        <v>322</v>
      </c>
      <c r="V205" s="43"/>
      <c r="W205" s="43"/>
      <c r="X205" s="43"/>
    </row>
    <row r="206" spans="1:24" x14ac:dyDescent="0.25">
      <c r="A206" s="40" t="s">
        <v>380</v>
      </c>
      <c r="B206" s="53" t="s">
        <v>381</v>
      </c>
      <c r="C206" s="54">
        <v>612</v>
      </c>
      <c r="D206" s="45">
        <v>820</v>
      </c>
      <c r="E206" s="42"/>
      <c r="F206" s="103"/>
      <c r="G206" s="42">
        <v>45</v>
      </c>
      <c r="H206" s="54">
        <v>171</v>
      </c>
      <c r="I206" s="45">
        <v>83</v>
      </c>
      <c r="J206" s="45">
        <v>132</v>
      </c>
      <c r="K206" s="45">
        <v>224</v>
      </c>
      <c r="L206" s="43"/>
      <c r="M206" s="43"/>
      <c r="N206" s="43"/>
      <c r="O206" s="43"/>
      <c r="P206" s="45">
        <v>202</v>
      </c>
      <c r="Q206" s="43"/>
      <c r="R206" s="43"/>
      <c r="S206" s="43"/>
      <c r="T206" s="58">
        <v>40</v>
      </c>
      <c r="U206" s="103"/>
      <c r="V206" s="103"/>
      <c r="W206" s="43"/>
      <c r="X206" s="43"/>
    </row>
    <row r="207" spans="1:24" x14ac:dyDescent="0.25">
      <c r="A207" s="40" t="s">
        <v>382</v>
      </c>
      <c r="B207" s="53" t="s">
        <v>383</v>
      </c>
      <c r="C207" s="55">
        <v>20</v>
      </c>
      <c r="D207" s="46">
        <v>60</v>
      </c>
      <c r="E207" s="42"/>
      <c r="F207" s="104"/>
      <c r="G207" s="42">
        <v>30</v>
      </c>
      <c r="H207" s="55">
        <v>141</v>
      </c>
      <c r="I207" s="46">
        <v>58</v>
      </c>
      <c r="J207" s="46">
        <v>98</v>
      </c>
      <c r="K207" s="46">
        <v>88</v>
      </c>
      <c r="L207" s="43"/>
      <c r="M207" s="43"/>
      <c r="N207" s="43"/>
      <c r="O207" s="43"/>
      <c r="P207" s="46">
        <v>88</v>
      </c>
      <c r="Q207" s="43"/>
      <c r="R207" s="43"/>
      <c r="S207" s="43"/>
      <c r="T207" s="59"/>
      <c r="U207" s="104"/>
      <c r="V207" s="104"/>
      <c r="W207" s="43"/>
      <c r="X207" s="43"/>
    </row>
    <row r="208" spans="1:24" x14ac:dyDescent="0.25">
      <c r="A208" s="40" t="s">
        <v>384</v>
      </c>
      <c r="B208" s="53" t="s">
        <v>385</v>
      </c>
      <c r="C208" s="42">
        <v>84</v>
      </c>
      <c r="D208" s="43">
        <v>1487</v>
      </c>
      <c r="E208" s="42"/>
      <c r="F208" s="43"/>
      <c r="G208" s="42"/>
      <c r="H208" s="42">
        <v>2611</v>
      </c>
      <c r="I208" s="43">
        <v>1750</v>
      </c>
      <c r="J208" s="43">
        <v>1138</v>
      </c>
      <c r="K208" s="43">
        <v>1888</v>
      </c>
      <c r="L208" s="43"/>
      <c r="M208" s="43"/>
      <c r="N208" s="43"/>
      <c r="O208" s="43"/>
      <c r="P208" s="43">
        <v>835</v>
      </c>
      <c r="Q208" s="43"/>
      <c r="R208" s="43"/>
      <c r="S208" s="43"/>
      <c r="T208" s="43">
        <v>1276</v>
      </c>
      <c r="U208" s="43">
        <v>572</v>
      </c>
      <c r="V208" s="43"/>
      <c r="W208" s="43"/>
      <c r="X208" s="43"/>
    </row>
    <row r="209" spans="1:24" x14ac:dyDescent="0.25">
      <c r="A209" s="40" t="s">
        <v>386</v>
      </c>
      <c r="B209" s="53" t="s">
        <v>387</v>
      </c>
      <c r="C209" s="42"/>
      <c r="D209" s="43">
        <v>630</v>
      </c>
      <c r="E209" s="42"/>
      <c r="F209" s="43"/>
      <c r="G209" s="42"/>
      <c r="H209" s="42">
        <v>315</v>
      </c>
      <c r="I209" s="43">
        <v>135</v>
      </c>
      <c r="J209" s="43">
        <v>45</v>
      </c>
      <c r="K209" s="43">
        <v>630</v>
      </c>
      <c r="L209" s="43"/>
      <c r="M209" s="43"/>
      <c r="N209" s="43"/>
      <c r="O209" s="43"/>
      <c r="P209" s="43">
        <v>180</v>
      </c>
      <c r="Q209" s="43">
        <v>29</v>
      </c>
      <c r="R209" s="43"/>
      <c r="S209" s="43"/>
      <c r="T209" s="43">
        <v>225</v>
      </c>
      <c r="U209" s="43">
        <v>135</v>
      </c>
      <c r="V209" s="43"/>
      <c r="W209" s="43"/>
      <c r="X209" s="43"/>
    </row>
    <row r="210" spans="1:24" x14ac:dyDescent="0.25">
      <c r="A210" s="36">
        <v>27</v>
      </c>
      <c r="B210" s="52" t="s">
        <v>388</v>
      </c>
      <c r="C210" s="38">
        <f t="shared" ref="C210:X210" si="27">C211+C212+C213+C214+C215+C217+C218+C219</f>
        <v>635</v>
      </c>
      <c r="D210" s="38">
        <f t="shared" si="27"/>
        <v>17106</v>
      </c>
      <c r="E210" s="38">
        <f t="shared" si="27"/>
        <v>0</v>
      </c>
      <c r="F210" s="38">
        <f t="shared" si="27"/>
        <v>0</v>
      </c>
      <c r="G210" s="38">
        <f t="shared" si="27"/>
        <v>1688</v>
      </c>
      <c r="H210" s="38">
        <f t="shared" si="27"/>
        <v>18305</v>
      </c>
      <c r="I210" s="38">
        <f t="shared" si="27"/>
        <v>3401</v>
      </c>
      <c r="J210" s="38">
        <f t="shared" si="27"/>
        <v>4201</v>
      </c>
      <c r="K210" s="38">
        <f t="shared" si="27"/>
        <v>9503</v>
      </c>
      <c r="L210" s="38">
        <f t="shared" si="27"/>
        <v>0</v>
      </c>
      <c r="M210" s="38">
        <f t="shared" si="27"/>
        <v>0</v>
      </c>
      <c r="N210" s="38">
        <f t="shared" si="27"/>
        <v>0</v>
      </c>
      <c r="O210" s="38">
        <f t="shared" si="27"/>
        <v>0</v>
      </c>
      <c r="P210" s="38">
        <f t="shared" si="27"/>
        <v>7602</v>
      </c>
      <c r="Q210" s="38">
        <f t="shared" si="27"/>
        <v>2201</v>
      </c>
      <c r="R210" s="38">
        <f t="shared" si="27"/>
        <v>0</v>
      </c>
      <c r="S210" s="38">
        <f t="shared" si="27"/>
        <v>0</v>
      </c>
      <c r="T210" s="38">
        <f t="shared" si="27"/>
        <v>18405</v>
      </c>
      <c r="U210" s="38">
        <f t="shared" si="27"/>
        <v>17360</v>
      </c>
      <c r="V210" s="38">
        <f t="shared" si="27"/>
        <v>0</v>
      </c>
      <c r="W210" s="38">
        <f t="shared" si="27"/>
        <v>0</v>
      </c>
      <c r="X210" s="38">
        <f t="shared" si="27"/>
        <v>0</v>
      </c>
    </row>
    <row r="211" spans="1:24" ht="25.5" x14ac:dyDescent="0.25">
      <c r="A211" s="40" t="s">
        <v>389</v>
      </c>
      <c r="B211" s="53" t="s">
        <v>180</v>
      </c>
      <c r="C211" s="42"/>
      <c r="D211" s="103">
        <v>944</v>
      </c>
      <c r="E211" s="42"/>
      <c r="F211" s="43"/>
      <c r="G211" s="111"/>
      <c r="H211" s="42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</row>
    <row r="212" spans="1:24" ht="25.5" x14ac:dyDescent="0.25">
      <c r="A212" s="40" t="s">
        <v>390</v>
      </c>
      <c r="B212" s="53" t="s">
        <v>391</v>
      </c>
      <c r="C212" s="42"/>
      <c r="D212" s="104"/>
      <c r="E212" s="42"/>
      <c r="F212" s="43"/>
      <c r="G212" s="112"/>
      <c r="H212" s="42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</row>
    <row r="213" spans="1:24" x14ac:dyDescent="0.25">
      <c r="A213" s="40" t="s">
        <v>392</v>
      </c>
      <c r="B213" s="53" t="s">
        <v>393</v>
      </c>
      <c r="C213" s="42"/>
      <c r="D213" s="43">
        <v>70</v>
      </c>
      <c r="E213" s="42"/>
      <c r="F213" s="43"/>
      <c r="G213" s="42"/>
      <c r="H213" s="42">
        <v>500</v>
      </c>
      <c r="I213" s="43">
        <v>200</v>
      </c>
      <c r="J213" s="43">
        <v>200</v>
      </c>
      <c r="K213" s="43">
        <v>300</v>
      </c>
      <c r="L213" s="43"/>
      <c r="M213" s="43"/>
      <c r="N213" s="43"/>
      <c r="O213" s="43"/>
      <c r="P213" s="43">
        <v>400</v>
      </c>
      <c r="Q213" s="43"/>
      <c r="R213" s="43"/>
      <c r="S213" s="43"/>
      <c r="T213" s="43">
        <v>1000</v>
      </c>
      <c r="U213" s="43">
        <v>156</v>
      </c>
      <c r="V213" s="43"/>
      <c r="W213" s="43"/>
      <c r="X213" s="43"/>
    </row>
    <row r="214" spans="1:24" ht="25.5" x14ac:dyDescent="0.25">
      <c r="A214" s="40" t="s">
        <v>394</v>
      </c>
      <c r="B214" s="53" t="s">
        <v>395</v>
      </c>
      <c r="C214" s="42"/>
      <c r="D214" s="43">
        <v>88</v>
      </c>
      <c r="E214" s="42"/>
      <c r="F214" s="43"/>
      <c r="G214" s="42"/>
      <c r="H214" s="42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</row>
    <row r="215" spans="1:24" x14ac:dyDescent="0.25">
      <c r="A215" s="40" t="s">
        <v>396</v>
      </c>
      <c r="B215" s="53" t="s">
        <v>397</v>
      </c>
      <c r="C215" s="111">
        <v>635</v>
      </c>
      <c r="D215" s="103">
        <v>16004</v>
      </c>
      <c r="E215" s="42"/>
      <c r="F215" s="43"/>
      <c r="G215" s="42"/>
      <c r="H215" s="111">
        <v>17805</v>
      </c>
      <c r="I215" s="103">
        <v>3201</v>
      </c>
      <c r="J215" s="103">
        <v>4001</v>
      </c>
      <c r="K215" s="103">
        <v>9203</v>
      </c>
      <c r="L215" s="43"/>
      <c r="M215" s="43"/>
      <c r="N215" s="43"/>
      <c r="O215" s="43"/>
      <c r="P215" s="103">
        <v>7202</v>
      </c>
      <c r="Q215" s="103">
        <v>2201</v>
      </c>
      <c r="R215" s="43"/>
      <c r="S215" s="43"/>
      <c r="T215" s="103">
        <v>17405</v>
      </c>
      <c r="U215" s="103">
        <v>17204</v>
      </c>
      <c r="V215" s="43"/>
      <c r="W215" s="43"/>
      <c r="X215" s="43"/>
    </row>
    <row r="216" spans="1:24" x14ac:dyDescent="0.25">
      <c r="A216" s="40" t="s">
        <v>398</v>
      </c>
      <c r="B216" s="53" t="s">
        <v>399</v>
      </c>
      <c r="C216" s="112"/>
      <c r="D216" s="104"/>
      <c r="E216" s="42"/>
      <c r="F216" s="43"/>
      <c r="G216" s="42"/>
      <c r="H216" s="112"/>
      <c r="I216" s="104"/>
      <c r="J216" s="104"/>
      <c r="K216" s="104"/>
      <c r="L216" s="43"/>
      <c r="M216" s="43"/>
      <c r="N216" s="43"/>
      <c r="O216" s="43"/>
      <c r="P216" s="104"/>
      <c r="Q216" s="104"/>
      <c r="R216" s="43"/>
      <c r="S216" s="43"/>
      <c r="T216" s="104"/>
      <c r="U216" s="104"/>
      <c r="V216" s="43"/>
      <c r="W216" s="43"/>
      <c r="X216" s="43"/>
    </row>
    <row r="217" spans="1:24" x14ac:dyDescent="0.25">
      <c r="A217" s="40" t="s">
        <v>400</v>
      </c>
      <c r="B217" s="53" t="s">
        <v>401</v>
      </c>
      <c r="C217" s="42"/>
      <c r="D217" s="43"/>
      <c r="E217" s="42"/>
      <c r="F217" s="43"/>
      <c r="G217" s="42">
        <v>237</v>
      </c>
      <c r="H217" s="42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</row>
    <row r="218" spans="1:24" x14ac:dyDescent="0.25">
      <c r="A218" s="40" t="s">
        <v>402</v>
      </c>
      <c r="B218" s="53" t="s">
        <v>403</v>
      </c>
      <c r="C218" s="42"/>
      <c r="D218" s="43"/>
      <c r="E218" s="42"/>
      <c r="F218" s="43"/>
      <c r="G218" s="42">
        <v>1420</v>
      </c>
      <c r="H218" s="42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</row>
    <row r="219" spans="1:24" x14ac:dyDescent="0.25">
      <c r="A219" s="40" t="s">
        <v>404</v>
      </c>
      <c r="B219" s="53" t="s">
        <v>405</v>
      </c>
      <c r="C219" s="42"/>
      <c r="D219" s="43"/>
      <c r="E219" s="42"/>
      <c r="F219" s="43"/>
      <c r="G219" s="42">
        <v>31</v>
      </c>
      <c r="H219" s="42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</row>
    <row r="220" spans="1:24" x14ac:dyDescent="0.25">
      <c r="A220" s="36">
        <v>28</v>
      </c>
      <c r="B220" s="52" t="s">
        <v>406</v>
      </c>
      <c r="C220" s="38">
        <f t="shared" ref="C220:X220" si="28">C221+C222+C223+C224</f>
        <v>59</v>
      </c>
      <c r="D220" s="38">
        <f t="shared" si="28"/>
        <v>69</v>
      </c>
      <c r="E220" s="38">
        <f t="shared" si="28"/>
        <v>0</v>
      </c>
      <c r="F220" s="38">
        <f t="shared" si="28"/>
        <v>0</v>
      </c>
      <c r="G220" s="38">
        <f t="shared" si="28"/>
        <v>0</v>
      </c>
      <c r="H220" s="38">
        <f t="shared" si="28"/>
        <v>2208</v>
      </c>
      <c r="I220" s="38">
        <f t="shared" si="28"/>
        <v>1016</v>
      </c>
      <c r="J220" s="38">
        <f t="shared" si="28"/>
        <v>479</v>
      </c>
      <c r="K220" s="38">
        <f t="shared" si="28"/>
        <v>1765</v>
      </c>
      <c r="L220" s="38">
        <f t="shared" si="28"/>
        <v>0</v>
      </c>
      <c r="M220" s="38">
        <f t="shared" si="28"/>
        <v>0</v>
      </c>
      <c r="N220" s="38">
        <f t="shared" si="28"/>
        <v>0</v>
      </c>
      <c r="O220" s="38">
        <f t="shared" si="28"/>
        <v>0</v>
      </c>
      <c r="P220" s="38">
        <f t="shared" si="28"/>
        <v>69</v>
      </c>
      <c r="Q220" s="38">
        <f t="shared" si="28"/>
        <v>640</v>
      </c>
      <c r="R220" s="38">
        <f t="shared" si="28"/>
        <v>0</v>
      </c>
      <c r="S220" s="38">
        <f t="shared" si="28"/>
        <v>0</v>
      </c>
      <c r="T220" s="38">
        <f t="shared" si="28"/>
        <v>374</v>
      </c>
      <c r="U220" s="38">
        <f t="shared" si="28"/>
        <v>617</v>
      </c>
      <c r="V220" s="38">
        <f t="shared" si="28"/>
        <v>0</v>
      </c>
      <c r="W220" s="38">
        <f t="shared" si="28"/>
        <v>0</v>
      </c>
      <c r="X220" s="38">
        <f t="shared" si="28"/>
        <v>0</v>
      </c>
    </row>
    <row r="221" spans="1:24" x14ac:dyDescent="0.25">
      <c r="A221" s="40" t="s">
        <v>407</v>
      </c>
      <c r="B221" s="53" t="s">
        <v>87</v>
      </c>
      <c r="C221" s="42"/>
      <c r="D221" s="43"/>
      <c r="E221" s="42"/>
      <c r="F221" s="43"/>
      <c r="G221" s="42"/>
      <c r="H221" s="42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</row>
    <row r="222" spans="1:24" ht="25.5" x14ac:dyDescent="0.25">
      <c r="A222" s="40" t="s">
        <v>408</v>
      </c>
      <c r="B222" s="53" t="s">
        <v>409</v>
      </c>
      <c r="C222" s="42"/>
      <c r="D222" s="43"/>
      <c r="E222" s="42"/>
      <c r="F222" s="43"/>
      <c r="G222" s="42"/>
      <c r="H222" s="42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</row>
    <row r="223" spans="1:24" x14ac:dyDescent="0.25">
      <c r="A223" s="40" t="s">
        <v>410</v>
      </c>
      <c r="B223" s="53" t="s">
        <v>411</v>
      </c>
      <c r="C223" s="42">
        <v>59</v>
      </c>
      <c r="D223" s="43">
        <v>69</v>
      </c>
      <c r="E223" s="42"/>
      <c r="F223" s="43"/>
      <c r="G223" s="42"/>
      <c r="H223" s="42">
        <v>1488</v>
      </c>
      <c r="I223" s="43">
        <v>810</v>
      </c>
      <c r="J223" s="43">
        <v>325</v>
      </c>
      <c r="K223" s="43">
        <v>942</v>
      </c>
      <c r="L223" s="43"/>
      <c r="M223" s="43"/>
      <c r="N223" s="43"/>
      <c r="O223" s="43"/>
      <c r="P223" s="43">
        <v>69</v>
      </c>
      <c r="Q223" s="43">
        <v>640</v>
      </c>
      <c r="R223" s="43"/>
      <c r="S223" s="43"/>
      <c r="T223" s="43">
        <v>117</v>
      </c>
      <c r="U223" s="43"/>
      <c r="V223" s="43"/>
      <c r="W223" s="43"/>
      <c r="X223" s="43"/>
    </row>
    <row r="224" spans="1:24" x14ac:dyDescent="0.25">
      <c r="A224" s="40" t="s">
        <v>412</v>
      </c>
      <c r="B224" s="53" t="s">
        <v>413</v>
      </c>
      <c r="C224" s="42"/>
      <c r="D224" s="43"/>
      <c r="E224" s="42"/>
      <c r="F224" s="43"/>
      <c r="G224" s="42"/>
      <c r="H224" s="42">
        <v>720</v>
      </c>
      <c r="I224" s="43">
        <v>206</v>
      </c>
      <c r="J224" s="43">
        <v>154</v>
      </c>
      <c r="K224" s="43">
        <v>823</v>
      </c>
      <c r="L224" s="43"/>
      <c r="M224" s="43"/>
      <c r="N224" s="43"/>
      <c r="O224" s="43"/>
      <c r="P224" s="43"/>
      <c r="Q224" s="43"/>
      <c r="R224" s="43"/>
      <c r="S224" s="43"/>
      <c r="T224" s="43">
        <v>257</v>
      </c>
      <c r="U224" s="43">
        <v>617</v>
      </c>
      <c r="V224" s="43"/>
      <c r="W224" s="43"/>
      <c r="X224" s="43"/>
    </row>
    <row r="225" spans="1:24" x14ac:dyDescent="0.25">
      <c r="A225" s="36">
        <v>29</v>
      </c>
      <c r="B225" s="52" t="s">
        <v>414</v>
      </c>
      <c r="C225" s="38">
        <f t="shared" ref="C225:X225" si="29">C226+C227+C228+C229+C230+C233+C234</f>
        <v>7600</v>
      </c>
      <c r="D225" s="38">
        <f t="shared" si="29"/>
        <v>9569</v>
      </c>
      <c r="E225" s="38">
        <f t="shared" si="29"/>
        <v>0</v>
      </c>
      <c r="F225" s="38">
        <f t="shared" si="29"/>
        <v>0</v>
      </c>
      <c r="G225" s="38">
        <f t="shared" si="29"/>
        <v>0</v>
      </c>
      <c r="H225" s="38">
        <f t="shared" si="29"/>
        <v>5160</v>
      </c>
      <c r="I225" s="38">
        <f t="shared" si="29"/>
        <v>3195</v>
      </c>
      <c r="J225" s="38">
        <f t="shared" si="29"/>
        <v>991</v>
      </c>
      <c r="K225" s="38">
        <f t="shared" si="29"/>
        <v>4555</v>
      </c>
      <c r="L225" s="38">
        <f t="shared" si="29"/>
        <v>0</v>
      </c>
      <c r="M225" s="38">
        <f t="shared" si="29"/>
        <v>0</v>
      </c>
      <c r="N225" s="38">
        <f t="shared" si="29"/>
        <v>0</v>
      </c>
      <c r="O225" s="38">
        <f t="shared" si="29"/>
        <v>0</v>
      </c>
      <c r="P225" s="38">
        <f t="shared" si="29"/>
        <v>700</v>
      </c>
      <c r="Q225" s="38">
        <f t="shared" si="29"/>
        <v>0</v>
      </c>
      <c r="R225" s="38">
        <f t="shared" si="29"/>
        <v>0</v>
      </c>
      <c r="S225" s="38">
        <f t="shared" si="29"/>
        <v>0</v>
      </c>
      <c r="T225" s="38">
        <f t="shared" si="29"/>
        <v>6461</v>
      </c>
      <c r="U225" s="38">
        <f t="shared" si="29"/>
        <v>300</v>
      </c>
      <c r="V225" s="38">
        <f t="shared" si="29"/>
        <v>0</v>
      </c>
      <c r="W225" s="38">
        <f t="shared" si="29"/>
        <v>0</v>
      </c>
      <c r="X225" s="38">
        <f t="shared" si="29"/>
        <v>0</v>
      </c>
    </row>
    <row r="226" spans="1:24" ht="25.5" x14ac:dyDescent="0.25">
      <c r="A226" s="40" t="s">
        <v>415</v>
      </c>
      <c r="B226" s="53" t="s">
        <v>416</v>
      </c>
      <c r="C226" s="42"/>
      <c r="D226" s="103">
        <v>5397</v>
      </c>
      <c r="E226" s="42"/>
      <c r="F226" s="43"/>
      <c r="G226" s="111"/>
      <c r="H226" s="42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</row>
    <row r="227" spans="1:24" ht="25.5" x14ac:dyDescent="0.25">
      <c r="A227" s="40" t="s">
        <v>417</v>
      </c>
      <c r="B227" s="53" t="s">
        <v>418</v>
      </c>
      <c r="C227" s="42"/>
      <c r="D227" s="105"/>
      <c r="E227" s="42"/>
      <c r="F227" s="43"/>
      <c r="G227" s="114"/>
      <c r="H227" s="42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</row>
    <row r="228" spans="1:24" ht="25.5" x14ac:dyDescent="0.25">
      <c r="A228" s="40" t="s">
        <v>419</v>
      </c>
      <c r="B228" s="53" t="s">
        <v>420</v>
      </c>
      <c r="C228" s="42"/>
      <c r="D228" s="105"/>
      <c r="E228" s="42"/>
      <c r="F228" s="43"/>
      <c r="G228" s="114"/>
      <c r="H228" s="42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</row>
    <row r="229" spans="1:24" ht="25.5" x14ac:dyDescent="0.25">
      <c r="A229" s="40" t="s">
        <v>421</v>
      </c>
      <c r="B229" s="53" t="s">
        <v>422</v>
      </c>
      <c r="C229" s="42"/>
      <c r="D229" s="104"/>
      <c r="E229" s="42"/>
      <c r="F229" s="43"/>
      <c r="G229" s="112"/>
      <c r="H229" s="42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</row>
    <row r="230" spans="1:24" x14ac:dyDescent="0.25">
      <c r="A230" s="40" t="s">
        <v>423</v>
      </c>
      <c r="B230" s="53" t="s">
        <v>424</v>
      </c>
      <c r="C230" s="111">
        <v>4300</v>
      </c>
      <c r="D230" s="103">
        <v>2400</v>
      </c>
      <c r="E230" s="42"/>
      <c r="F230" s="43"/>
      <c r="G230" s="42"/>
      <c r="H230" s="111">
        <v>1200</v>
      </c>
      <c r="I230" s="43"/>
      <c r="J230" s="103">
        <v>450</v>
      </c>
      <c r="K230" s="103">
        <v>800</v>
      </c>
      <c r="L230" s="43"/>
      <c r="M230" s="43"/>
      <c r="N230" s="43"/>
      <c r="O230" s="43"/>
      <c r="P230" s="103">
        <v>700</v>
      </c>
      <c r="Q230" s="43"/>
      <c r="R230" s="43"/>
      <c r="S230" s="43"/>
      <c r="T230" s="103">
        <v>300</v>
      </c>
      <c r="U230" s="103">
        <v>300</v>
      </c>
      <c r="V230" s="43"/>
      <c r="W230" s="43"/>
      <c r="X230" s="43"/>
    </row>
    <row r="231" spans="1:24" x14ac:dyDescent="0.25">
      <c r="A231" s="40" t="s">
        <v>425</v>
      </c>
      <c r="B231" s="53" t="s">
        <v>426</v>
      </c>
      <c r="C231" s="114"/>
      <c r="D231" s="105"/>
      <c r="E231" s="42"/>
      <c r="F231" s="43"/>
      <c r="G231" s="42"/>
      <c r="H231" s="114"/>
      <c r="I231" s="43"/>
      <c r="J231" s="105"/>
      <c r="K231" s="105"/>
      <c r="L231" s="43"/>
      <c r="M231" s="43"/>
      <c r="N231" s="43"/>
      <c r="O231" s="43"/>
      <c r="P231" s="105"/>
      <c r="Q231" s="43"/>
      <c r="R231" s="43"/>
      <c r="S231" s="43"/>
      <c r="T231" s="105"/>
      <c r="U231" s="105"/>
      <c r="V231" s="43"/>
      <c r="W231" s="43"/>
      <c r="X231" s="43"/>
    </row>
    <row r="232" spans="1:24" x14ac:dyDescent="0.25">
      <c r="A232" s="40" t="s">
        <v>427</v>
      </c>
      <c r="B232" s="53" t="s">
        <v>428</v>
      </c>
      <c r="C232" s="112"/>
      <c r="D232" s="104"/>
      <c r="E232" s="42"/>
      <c r="F232" s="43"/>
      <c r="G232" s="42"/>
      <c r="H232" s="112"/>
      <c r="I232" s="43"/>
      <c r="J232" s="104"/>
      <c r="K232" s="104"/>
      <c r="L232" s="43"/>
      <c r="M232" s="43"/>
      <c r="N232" s="43"/>
      <c r="O232" s="43"/>
      <c r="P232" s="104"/>
      <c r="Q232" s="43"/>
      <c r="R232" s="43"/>
      <c r="S232" s="43"/>
      <c r="T232" s="104"/>
      <c r="U232" s="104"/>
      <c r="V232" s="43"/>
      <c r="W232" s="43"/>
      <c r="X232" s="43"/>
    </row>
    <row r="233" spans="1:24" x14ac:dyDescent="0.25">
      <c r="A233" s="40" t="s">
        <v>429</v>
      </c>
      <c r="B233" s="53" t="s">
        <v>430</v>
      </c>
      <c r="C233" s="42">
        <v>3300</v>
      </c>
      <c r="D233" s="43">
        <v>840</v>
      </c>
      <c r="E233" s="42"/>
      <c r="F233" s="43"/>
      <c r="G233" s="42"/>
      <c r="H233" s="42">
        <v>3055</v>
      </c>
      <c r="I233" s="43">
        <v>3195</v>
      </c>
      <c r="J233" s="43"/>
      <c r="K233" s="43">
        <v>3755</v>
      </c>
      <c r="L233" s="43"/>
      <c r="M233" s="43"/>
      <c r="N233" s="43"/>
      <c r="O233" s="43"/>
      <c r="P233" s="43"/>
      <c r="Q233" s="43"/>
      <c r="R233" s="43"/>
      <c r="S233" s="43"/>
      <c r="T233" s="43">
        <v>5387</v>
      </c>
      <c r="U233" s="43"/>
      <c r="V233" s="43"/>
      <c r="W233" s="43"/>
      <c r="X233" s="43"/>
    </row>
    <row r="234" spans="1:24" x14ac:dyDescent="0.25">
      <c r="A234" s="40" t="s">
        <v>431</v>
      </c>
      <c r="B234" s="53" t="s">
        <v>432</v>
      </c>
      <c r="C234" s="42"/>
      <c r="D234" s="43">
        <v>932</v>
      </c>
      <c r="E234" s="42"/>
      <c r="F234" s="43"/>
      <c r="G234" s="42"/>
      <c r="H234" s="42">
        <v>905</v>
      </c>
      <c r="I234" s="43"/>
      <c r="J234" s="43">
        <v>541</v>
      </c>
      <c r="K234" s="43"/>
      <c r="L234" s="43"/>
      <c r="M234" s="43"/>
      <c r="N234" s="43"/>
      <c r="O234" s="43"/>
      <c r="P234" s="43"/>
      <c r="Q234" s="43"/>
      <c r="R234" s="43"/>
      <c r="S234" s="43"/>
      <c r="T234" s="43">
        <v>774</v>
      </c>
      <c r="U234" s="43"/>
      <c r="V234" s="43"/>
      <c r="W234" s="43"/>
      <c r="X234" s="43"/>
    </row>
    <row r="235" spans="1:24" x14ac:dyDescent="0.25">
      <c r="A235" s="36">
        <v>30</v>
      </c>
      <c r="B235" s="52" t="s">
        <v>433</v>
      </c>
      <c r="C235" s="38">
        <f t="shared" ref="C235:X235" si="30">C236+C237+C238+C239+C240+C241+C242+C243+C244</f>
        <v>850</v>
      </c>
      <c r="D235" s="38">
        <f t="shared" si="30"/>
        <v>1494</v>
      </c>
      <c r="E235" s="38">
        <f t="shared" si="30"/>
        <v>0</v>
      </c>
      <c r="F235" s="38">
        <f t="shared" si="30"/>
        <v>0</v>
      </c>
      <c r="G235" s="38">
        <f t="shared" si="30"/>
        <v>0</v>
      </c>
      <c r="H235" s="38">
        <f t="shared" si="30"/>
        <v>5457</v>
      </c>
      <c r="I235" s="38">
        <f t="shared" si="30"/>
        <v>4207</v>
      </c>
      <c r="J235" s="38">
        <f t="shared" si="30"/>
        <v>3631</v>
      </c>
      <c r="K235" s="38">
        <f t="shared" si="30"/>
        <v>3872</v>
      </c>
      <c r="L235" s="38">
        <f t="shared" si="30"/>
        <v>0</v>
      </c>
      <c r="M235" s="38">
        <f t="shared" si="30"/>
        <v>0</v>
      </c>
      <c r="N235" s="38">
        <f t="shared" si="30"/>
        <v>0</v>
      </c>
      <c r="O235" s="38">
        <f t="shared" si="30"/>
        <v>0</v>
      </c>
      <c r="P235" s="38">
        <f t="shared" si="30"/>
        <v>2664</v>
      </c>
      <c r="Q235" s="38">
        <f t="shared" si="30"/>
        <v>1118</v>
      </c>
      <c r="R235" s="38">
        <f t="shared" si="30"/>
        <v>0</v>
      </c>
      <c r="S235" s="38">
        <f t="shared" si="30"/>
        <v>0</v>
      </c>
      <c r="T235" s="38">
        <f t="shared" si="30"/>
        <v>3917</v>
      </c>
      <c r="U235" s="38">
        <f t="shared" si="30"/>
        <v>576</v>
      </c>
      <c r="V235" s="38">
        <f t="shared" si="30"/>
        <v>0</v>
      </c>
      <c r="W235" s="38">
        <f t="shared" si="30"/>
        <v>0</v>
      </c>
      <c r="X235" s="38">
        <f t="shared" si="30"/>
        <v>0</v>
      </c>
    </row>
    <row r="236" spans="1:24" ht="25.5" x14ac:dyDescent="0.25">
      <c r="A236" s="40" t="s">
        <v>434</v>
      </c>
      <c r="B236" s="53" t="s">
        <v>106</v>
      </c>
      <c r="C236" s="42"/>
      <c r="D236" s="43"/>
      <c r="E236" s="42"/>
      <c r="F236" s="43"/>
      <c r="G236" s="42"/>
      <c r="H236" s="42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</row>
    <row r="237" spans="1:24" ht="25.5" x14ac:dyDescent="0.25">
      <c r="A237" s="40" t="s">
        <v>435</v>
      </c>
      <c r="B237" s="53" t="s">
        <v>127</v>
      </c>
      <c r="C237" s="42"/>
      <c r="D237" s="43"/>
      <c r="E237" s="42"/>
      <c r="F237" s="43"/>
      <c r="G237" s="42"/>
      <c r="H237" s="42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</row>
    <row r="238" spans="1:24" ht="25.5" x14ac:dyDescent="0.25">
      <c r="A238" s="40" t="s">
        <v>436</v>
      </c>
      <c r="B238" s="53" t="s">
        <v>183</v>
      </c>
      <c r="C238" s="42"/>
      <c r="D238" s="43"/>
      <c r="E238" s="42"/>
      <c r="F238" s="43"/>
      <c r="G238" s="42"/>
      <c r="H238" s="42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</row>
    <row r="239" spans="1:24" x14ac:dyDescent="0.25">
      <c r="A239" s="40" t="s">
        <v>437</v>
      </c>
      <c r="B239" s="53" t="s">
        <v>438</v>
      </c>
      <c r="C239" s="42"/>
      <c r="D239" s="43">
        <v>227</v>
      </c>
      <c r="E239" s="42"/>
      <c r="F239" s="43"/>
      <c r="G239" s="42"/>
      <c r="H239" s="42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</row>
    <row r="240" spans="1:24" x14ac:dyDescent="0.25">
      <c r="A240" s="40" t="s">
        <v>439</v>
      </c>
      <c r="B240" s="53" t="s">
        <v>440</v>
      </c>
      <c r="C240" s="42"/>
      <c r="D240" s="43">
        <v>179</v>
      </c>
      <c r="E240" s="42"/>
      <c r="F240" s="43"/>
      <c r="G240" s="42"/>
      <c r="H240" s="42">
        <v>2928</v>
      </c>
      <c r="I240" s="43">
        <v>2112</v>
      </c>
      <c r="J240" s="43">
        <v>1398</v>
      </c>
      <c r="K240" s="43">
        <v>1488</v>
      </c>
      <c r="L240" s="43"/>
      <c r="M240" s="43"/>
      <c r="N240" s="43"/>
      <c r="O240" s="43"/>
      <c r="P240" s="43">
        <v>1008</v>
      </c>
      <c r="Q240" s="43">
        <v>768</v>
      </c>
      <c r="R240" s="43"/>
      <c r="S240" s="43"/>
      <c r="T240" s="43">
        <v>1920</v>
      </c>
      <c r="U240" s="43">
        <v>576</v>
      </c>
      <c r="V240" s="43"/>
      <c r="W240" s="43"/>
      <c r="X240" s="43"/>
    </row>
    <row r="241" spans="1:24" x14ac:dyDescent="0.25">
      <c r="A241" s="40" t="s">
        <v>441</v>
      </c>
      <c r="B241" s="53" t="s">
        <v>442</v>
      </c>
      <c r="C241" s="42"/>
      <c r="D241" s="45">
        <v>43</v>
      </c>
      <c r="E241" s="42"/>
      <c r="F241" s="43"/>
      <c r="G241" s="42"/>
      <c r="H241" s="54">
        <v>41</v>
      </c>
      <c r="I241" s="45">
        <v>33</v>
      </c>
      <c r="J241" s="43"/>
      <c r="K241" s="45">
        <v>28</v>
      </c>
      <c r="L241" s="43"/>
      <c r="M241" s="43"/>
      <c r="N241" s="43"/>
      <c r="O241" s="43"/>
      <c r="P241" s="43"/>
      <c r="Q241" s="43"/>
      <c r="R241" s="43"/>
      <c r="S241" s="103"/>
      <c r="T241" s="45">
        <v>84</v>
      </c>
      <c r="U241" s="43"/>
      <c r="V241" s="43"/>
      <c r="W241" s="43"/>
      <c r="X241" s="43"/>
    </row>
    <row r="242" spans="1:24" x14ac:dyDescent="0.25">
      <c r="A242" s="40" t="s">
        <v>443</v>
      </c>
      <c r="B242" s="53" t="s">
        <v>444</v>
      </c>
      <c r="C242" s="42"/>
      <c r="D242" s="46">
        <v>105</v>
      </c>
      <c r="E242" s="42"/>
      <c r="F242" s="43"/>
      <c r="G242" s="42"/>
      <c r="H242" s="55">
        <v>62</v>
      </c>
      <c r="I242" s="46">
        <v>51</v>
      </c>
      <c r="J242" s="43"/>
      <c r="K242" s="46">
        <v>43</v>
      </c>
      <c r="L242" s="43"/>
      <c r="M242" s="43"/>
      <c r="N242" s="43"/>
      <c r="O242" s="43"/>
      <c r="P242" s="43"/>
      <c r="Q242" s="43"/>
      <c r="R242" s="43"/>
      <c r="S242" s="104"/>
      <c r="T242" s="46">
        <v>115</v>
      </c>
      <c r="U242" s="43"/>
      <c r="V242" s="43"/>
      <c r="W242" s="43"/>
      <c r="X242" s="43"/>
    </row>
    <row r="243" spans="1:24" x14ac:dyDescent="0.25">
      <c r="A243" s="40" t="s">
        <v>445</v>
      </c>
      <c r="B243" s="53" t="s">
        <v>446</v>
      </c>
      <c r="C243" s="42">
        <v>850</v>
      </c>
      <c r="D243" s="43">
        <v>940</v>
      </c>
      <c r="E243" s="42"/>
      <c r="F243" s="43"/>
      <c r="G243" s="42"/>
      <c r="H243" s="42">
        <v>2283</v>
      </c>
      <c r="I243" s="43">
        <v>2011</v>
      </c>
      <c r="J243" s="43">
        <v>2162</v>
      </c>
      <c r="K243" s="43">
        <v>2313</v>
      </c>
      <c r="L243" s="43"/>
      <c r="M243" s="43"/>
      <c r="N243" s="43"/>
      <c r="O243" s="43"/>
      <c r="P243" s="43">
        <v>1656</v>
      </c>
      <c r="Q243" s="43">
        <v>350</v>
      </c>
      <c r="R243" s="43"/>
      <c r="S243" s="43"/>
      <c r="T243" s="43">
        <v>1798</v>
      </c>
      <c r="U243" s="43"/>
      <c r="V243" s="43"/>
      <c r="W243" s="43"/>
      <c r="X243" s="43"/>
    </row>
    <row r="244" spans="1:24" x14ac:dyDescent="0.25">
      <c r="A244" s="40" t="s">
        <v>447</v>
      </c>
      <c r="B244" s="53" t="s">
        <v>448</v>
      </c>
      <c r="C244" s="42"/>
      <c r="D244" s="43"/>
      <c r="E244" s="42"/>
      <c r="F244" s="43"/>
      <c r="G244" s="42"/>
      <c r="H244" s="42">
        <v>143</v>
      </c>
      <c r="I244" s="43"/>
      <c r="J244" s="43">
        <v>71</v>
      </c>
      <c r="K244" s="43"/>
      <c r="L244" s="43"/>
      <c r="M244" s="43"/>
      <c r="N244" s="43"/>
      <c r="O244" s="43"/>
      <c r="P244" s="43"/>
      <c r="Q244" s="43"/>
      <c r="R244" s="43"/>
      <c r="S244" s="43"/>
      <c r="T244" s="60"/>
      <c r="U244" s="60"/>
      <c r="V244" s="60"/>
      <c r="W244" s="60"/>
      <c r="X244" s="60"/>
    </row>
    <row r="245" spans="1:24" s="11" customFormat="1" ht="14.25" x14ac:dyDescent="0.2">
      <c r="A245" s="106" t="s">
        <v>449</v>
      </c>
      <c r="B245" s="107"/>
      <c r="C245" s="49">
        <f t="shared" ref="C245:X245" si="31">SUM(C7:C244)/2</f>
        <v>23529</v>
      </c>
      <c r="D245" s="49">
        <f t="shared" si="31"/>
        <v>142673</v>
      </c>
      <c r="E245" s="49">
        <f t="shared" si="31"/>
        <v>0</v>
      </c>
      <c r="F245" s="49">
        <f t="shared" si="31"/>
        <v>0</v>
      </c>
      <c r="G245" s="49">
        <f t="shared" si="31"/>
        <v>4743</v>
      </c>
      <c r="H245" s="49">
        <f t="shared" si="31"/>
        <v>267684</v>
      </c>
      <c r="I245" s="49">
        <f t="shared" si="31"/>
        <v>63645</v>
      </c>
      <c r="J245" s="49">
        <f t="shared" si="31"/>
        <v>63501</v>
      </c>
      <c r="K245" s="49">
        <f t="shared" si="31"/>
        <v>106395</v>
      </c>
      <c r="L245" s="49">
        <f t="shared" si="31"/>
        <v>0</v>
      </c>
      <c r="M245" s="49">
        <f t="shared" si="31"/>
        <v>0</v>
      </c>
      <c r="N245" s="49">
        <f t="shared" si="31"/>
        <v>0</v>
      </c>
      <c r="O245" s="49">
        <f t="shared" si="31"/>
        <v>0</v>
      </c>
      <c r="P245" s="49">
        <f t="shared" si="31"/>
        <v>30205</v>
      </c>
      <c r="Q245" s="49">
        <f t="shared" si="31"/>
        <v>11979</v>
      </c>
      <c r="R245" s="49">
        <f t="shared" si="31"/>
        <v>0</v>
      </c>
      <c r="S245" s="49">
        <f t="shared" si="31"/>
        <v>60941</v>
      </c>
      <c r="T245" s="49">
        <f t="shared" si="31"/>
        <v>322007</v>
      </c>
      <c r="U245" s="49">
        <f t="shared" si="31"/>
        <v>40429</v>
      </c>
      <c r="V245" s="49">
        <f t="shared" si="31"/>
        <v>8152</v>
      </c>
      <c r="W245" s="49">
        <f t="shared" si="31"/>
        <v>78</v>
      </c>
      <c r="X245" s="49">
        <f t="shared" si="31"/>
        <v>200</v>
      </c>
    </row>
  </sheetData>
  <mergeCells count="146">
    <mergeCell ref="U230:U232"/>
    <mergeCell ref="S241:S242"/>
    <mergeCell ref="A245:B245"/>
    <mergeCell ref="D226:D229"/>
    <mergeCell ref="G226:G229"/>
    <mergeCell ref="C230:C232"/>
    <mergeCell ref="D230:D232"/>
    <mergeCell ref="H230:H232"/>
    <mergeCell ref="J230:J232"/>
    <mergeCell ref="K230:K232"/>
    <mergeCell ref="P230:P232"/>
    <mergeCell ref="T230:T232"/>
    <mergeCell ref="F206:F207"/>
    <mergeCell ref="U206:U207"/>
    <mergeCell ref="V206:V207"/>
    <mergeCell ref="D211:D212"/>
    <mergeCell ref="G211:G212"/>
    <mergeCell ref="C215:C216"/>
    <mergeCell ref="D215:D216"/>
    <mergeCell ref="H215:H216"/>
    <mergeCell ref="I215:I216"/>
    <mergeCell ref="J215:J216"/>
    <mergeCell ref="K215:K216"/>
    <mergeCell ref="P215:P216"/>
    <mergeCell ref="Q215:Q216"/>
    <mergeCell ref="T215:T216"/>
    <mergeCell ref="U215:U216"/>
    <mergeCell ref="H187:H188"/>
    <mergeCell ref="I187:I188"/>
    <mergeCell ref="J187:J188"/>
    <mergeCell ref="K187:K188"/>
    <mergeCell ref="H189:H190"/>
    <mergeCell ref="I189:I190"/>
    <mergeCell ref="J189:J190"/>
    <mergeCell ref="K189:K190"/>
    <mergeCell ref="D203:D204"/>
    <mergeCell ref="G203:G204"/>
    <mergeCell ref="D128:D130"/>
    <mergeCell ref="H128:H130"/>
    <mergeCell ref="J128:J130"/>
    <mergeCell ref="K128:K130"/>
    <mergeCell ref="T128:T130"/>
    <mergeCell ref="U128:U130"/>
    <mergeCell ref="X128:X130"/>
    <mergeCell ref="H144:H146"/>
    <mergeCell ref="I144:I146"/>
    <mergeCell ref="J144:J146"/>
    <mergeCell ref="P144:P146"/>
    <mergeCell ref="T144:T146"/>
    <mergeCell ref="U105:U106"/>
    <mergeCell ref="G113:G114"/>
    <mergeCell ref="C115:C116"/>
    <mergeCell ref="D115:D116"/>
    <mergeCell ref="H115:H116"/>
    <mergeCell ref="J115:J116"/>
    <mergeCell ref="K115:K116"/>
    <mergeCell ref="D126:D127"/>
    <mergeCell ref="H126:H127"/>
    <mergeCell ref="I126:I127"/>
    <mergeCell ref="J126:J127"/>
    <mergeCell ref="K126:K127"/>
    <mergeCell ref="Q126:Q127"/>
    <mergeCell ref="T126:T127"/>
    <mergeCell ref="C105:C106"/>
    <mergeCell ref="D105:D106"/>
    <mergeCell ref="H105:H106"/>
    <mergeCell ref="I105:I106"/>
    <mergeCell ref="J105:J106"/>
    <mergeCell ref="K105:K106"/>
    <mergeCell ref="P105:P106"/>
    <mergeCell ref="Q105:Q106"/>
    <mergeCell ref="T105:T106"/>
    <mergeCell ref="D96:D97"/>
    <mergeCell ref="H96:H97"/>
    <mergeCell ref="I96:I97"/>
    <mergeCell ref="J96:J97"/>
    <mergeCell ref="K96:K97"/>
    <mergeCell ref="P96:P97"/>
    <mergeCell ref="Q96:Q97"/>
    <mergeCell ref="T96:T97"/>
    <mergeCell ref="U96:U97"/>
    <mergeCell ref="U71:U72"/>
    <mergeCell ref="V71:V72"/>
    <mergeCell ref="C78:C81"/>
    <mergeCell ref="D78:D81"/>
    <mergeCell ref="H78:H81"/>
    <mergeCell ref="I78:I81"/>
    <mergeCell ref="J78:J81"/>
    <mergeCell ref="K78:K81"/>
    <mergeCell ref="P78:P81"/>
    <mergeCell ref="Q78:Q81"/>
    <mergeCell ref="T78:T81"/>
    <mergeCell ref="C71:C72"/>
    <mergeCell ref="D71:D72"/>
    <mergeCell ref="H71:H72"/>
    <mergeCell ref="I71:I72"/>
    <mergeCell ref="J71:J72"/>
    <mergeCell ref="K71:K72"/>
    <mergeCell ref="P71:P72"/>
    <mergeCell ref="Q71:Q72"/>
    <mergeCell ref="T71:T72"/>
    <mergeCell ref="U32:U33"/>
    <mergeCell ref="V32:V33"/>
    <mergeCell ref="D47:D48"/>
    <mergeCell ref="D61:D62"/>
    <mergeCell ref="H61:H62"/>
    <mergeCell ref="I61:I62"/>
    <mergeCell ref="J61:J62"/>
    <mergeCell ref="K61:K62"/>
    <mergeCell ref="Q61:Q62"/>
    <mergeCell ref="S61:S62"/>
    <mergeCell ref="T61:T62"/>
    <mergeCell ref="U61:U62"/>
    <mergeCell ref="D29:D30"/>
    <mergeCell ref="D32:D33"/>
    <mergeCell ref="H32:H33"/>
    <mergeCell ref="I32:I33"/>
    <mergeCell ref="J32:J33"/>
    <mergeCell ref="K32:K33"/>
    <mergeCell ref="P32:P33"/>
    <mergeCell ref="Q32:Q33"/>
    <mergeCell ref="T32:T33"/>
    <mergeCell ref="D19:D21"/>
    <mergeCell ref="H19:H21"/>
    <mergeCell ref="I19:I21"/>
    <mergeCell ref="J19:J21"/>
    <mergeCell ref="K19:K21"/>
    <mergeCell ref="P19:P21"/>
    <mergeCell ref="Q19:Q21"/>
    <mergeCell ref="S19:S21"/>
    <mergeCell ref="U19:U21"/>
    <mergeCell ref="A3:A4"/>
    <mergeCell ref="B3:B4"/>
    <mergeCell ref="C3:X3"/>
    <mergeCell ref="A6:B6"/>
    <mergeCell ref="C8:C9"/>
    <mergeCell ref="D8:D9"/>
    <mergeCell ref="C10:C11"/>
    <mergeCell ref="D10:D11"/>
    <mergeCell ref="H10:H11"/>
    <mergeCell ref="I10:I11"/>
    <mergeCell ref="J10:J11"/>
    <mergeCell ref="K10:K11"/>
    <mergeCell ref="P10:P11"/>
    <mergeCell ref="S10:S11"/>
    <mergeCell ref="T10:T11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1"/>
  <sheetViews>
    <sheetView tabSelected="1" zoomScale="75" workbookViewId="0">
      <pane ySplit="6" topLeftCell="A7" activePane="bottomLeft" state="frozen"/>
      <selection activeCell="H20" sqref="H20"/>
      <selection pane="bottomLeft" activeCell="C248" sqref="C248:H248"/>
    </sheetView>
  </sheetViews>
  <sheetFormatPr defaultRowHeight="15" x14ac:dyDescent="0.25"/>
  <cols>
    <col min="1" max="1" width="9.140625" style="27"/>
    <col min="2" max="2" width="41.140625" style="1" customWidth="1"/>
    <col min="3" max="3" width="12.140625" style="1" customWidth="1"/>
    <col min="4" max="4" width="13.85546875" style="1" customWidth="1"/>
    <col min="5" max="5" width="14.140625" style="1" customWidth="1"/>
    <col min="6" max="6" width="16.140625" style="1" customWidth="1"/>
    <col min="7" max="7" width="13" style="27" customWidth="1"/>
    <col min="8" max="8" width="13.7109375" style="1" customWidth="1"/>
    <col min="9" max="9" width="12.7109375" style="1" customWidth="1"/>
    <col min="10" max="10" width="13" style="1" customWidth="1"/>
    <col min="11" max="11" width="13.140625" style="1" customWidth="1"/>
    <col min="12" max="12" width="15.85546875" style="1" customWidth="1"/>
    <col min="13" max="13" width="13" style="1" customWidth="1"/>
    <col min="14" max="14" width="9.140625" style="1"/>
    <col min="15" max="15" width="13.140625" style="1" customWidth="1"/>
    <col min="16" max="16" width="14.7109375" style="1" customWidth="1"/>
    <col min="17" max="17" width="12.28515625" style="1" customWidth="1"/>
    <col min="18" max="18" width="14.28515625" style="1" customWidth="1"/>
    <col min="19" max="19" width="14.5703125" style="1" customWidth="1"/>
    <col min="20" max="20" width="16.140625" style="1" customWidth="1"/>
    <col min="21" max="21" width="9.140625" style="1"/>
    <col min="22" max="22" width="11.28515625" style="1" customWidth="1"/>
    <col min="23" max="23" width="15" style="1" customWidth="1"/>
    <col min="24" max="24" width="13.5703125" style="1" customWidth="1"/>
    <col min="25" max="25" width="12.85546875" style="1" customWidth="1"/>
    <col min="26" max="16384" width="9.140625" style="1"/>
  </cols>
  <sheetData>
    <row r="3" spans="1:14" ht="30" customHeight="1" x14ac:dyDescent="0.25">
      <c r="A3" s="101" t="s">
        <v>2</v>
      </c>
      <c r="B3" s="108" t="s">
        <v>3</v>
      </c>
      <c r="C3" s="101" t="s">
        <v>4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ht="30" x14ac:dyDescent="0.25">
      <c r="A4" s="101"/>
      <c r="B4" s="108"/>
      <c r="C4" s="30" t="s">
        <v>511</v>
      </c>
      <c r="D4" s="30" t="s">
        <v>512</v>
      </c>
      <c r="E4" s="30" t="s">
        <v>513</v>
      </c>
      <c r="F4" s="30" t="s">
        <v>514</v>
      </c>
      <c r="G4" s="43" t="s">
        <v>515</v>
      </c>
      <c r="H4" s="43" t="s">
        <v>516</v>
      </c>
      <c r="I4" s="43" t="s">
        <v>517</v>
      </c>
      <c r="J4" s="61" t="s">
        <v>518</v>
      </c>
      <c r="K4" s="62" t="s">
        <v>519</v>
      </c>
      <c r="L4" s="62" t="s">
        <v>520</v>
      </c>
      <c r="M4" s="62" t="s">
        <v>521</v>
      </c>
      <c r="N4" s="62" t="s">
        <v>522</v>
      </c>
    </row>
    <row r="5" spans="1:14" x14ac:dyDescent="0.25">
      <c r="A5" s="32">
        <v>1</v>
      </c>
      <c r="B5" s="51">
        <v>2</v>
      </c>
      <c r="C5" s="32">
        <v>71</v>
      </c>
      <c r="D5" s="32">
        <v>72</v>
      </c>
      <c r="E5" s="32">
        <v>73</v>
      </c>
      <c r="F5" s="32">
        <v>74</v>
      </c>
      <c r="G5" s="63">
        <v>75</v>
      </c>
      <c r="H5" s="63">
        <v>76</v>
      </c>
      <c r="I5" s="63">
        <v>77</v>
      </c>
      <c r="J5" s="63">
        <v>78</v>
      </c>
      <c r="K5" s="63">
        <v>79</v>
      </c>
      <c r="L5" s="63">
        <v>80</v>
      </c>
      <c r="M5" s="63">
        <v>81</v>
      </c>
      <c r="N5" s="63">
        <v>82</v>
      </c>
    </row>
    <row r="6" spans="1:14" x14ac:dyDescent="0.25">
      <c r="A6" s="102" t="s">
        <v>28</v>
      </c>
      <c r="B6" s="110"/>
      <c r="C6" s="64">
        <f t="shared" ref="C6:N6" si="0">C7+C13+C17+C28+C37+C46+C58+C67+C74+C86+C103+C112+C119+C124+C135+C138+C147+C154+C158+C163+C171+C174+C182+C184+C193+C202+C210+C220+C225+C235</f>
        <v>60800</v>
      </c>
      <c r="D6" s="64">
        <f t="shared" si="0"/>
        <v>88948</v>
      </c>
      <c r="E6" s="64">
        <f t="shared" si="0"/>
        <v>4525</v>
      </c>
      <c r="F6" s="64">
        <f t="shared" si="0"/>
        <v>469174</v>
      </c>
      <c r="G6" s="64">
        <f t="shared" si="0"/>
        <v>455</v>
      </c>
      <c r="H6" s="64">
        <f t="shared" si="0"/>
        <v>202371</v>
      </c>
      <c r="I6" s="64">
        <f t="shared" si="0"/>
        <v>899020</v>
      </c>
      <c r="J6" s="64">
        <f t="shared" si="0"/>
        <v>219973</v>
      </c>
      <c r="K6" s="64">
        <f t="shared" si="0"/>
        <v>29</v>
      </c>
      <c r="L6" s="64">
        <f t="shared" si="0"/>
        <v>12</v>
      </c>
      <c r="M6" s="64">
        <f t="shared" si="0"/>
        <v>62</v>
      </c>
      <c r="N6" s="64">
        <f t="shared" si="0"/>
        <v>420</v>
      </c>
    </row>
    <row r="7" spans="1:14" x14ac:dyDescent="0.25">
      <c r="A7" s="36">
        <v>1</v>
      </c>
      <c r="B7" s="52" t="s">
        <v>29</v>
      </c>
      <c r="C7" s="38">
        <f t="shared" ref="C7:N7" si="1">C8+C9+C10+C12</f>
        <v>7141</v>
      </c>
      <c r="D7" s="38">
        <f t="shared" si="1"/>
        <v>5831</v>
      </c>
      <c r="E7" s="38">
        <f t="shared" si="1"/>
        <v>3671</v>
      </c>
      <c r="F7" s="38">
        <f t="shared" si="1"/>
        <v>31207</v>
      </c>
      <c r="G7" s="38">
        <f t="shared" si="1"/>
        <v>0</v>
      </c>
      <c r="H7" s="38">
        <f t="shared" si="1"/>
        <v>5611</v>
      </c>
      <c r="I7" s="38">
        <f t="shared" si="1"/>
        <v>54565</v>
      </c>
      <c r="J7" s="38">
        <f t="shared" si="1"/>
        <v>819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</row>
    <row r="8" spans="1:14" ht="25.5" x14ac:dyDescent="0.25">
      <c r="A8" s="40" t="s">
        <v>30</v>
      </c>
      <c r="B8" s="53" t="s">
        <v>31</v>
      </c>
      <c r="C8" s="42"/>
      <c r="D8" s="65"/>
      <c r="E8" s="42"/>
      <c r="F8" s="115">
        <v>31207</v>
      </c>
      <c r="G8" s="66"/>
      <c r="H8" s="117">
        <v>5575</v>
      </c>
      <c r="I8" s="117">
        <v>54495</v>
      </c>
      <c r="J8" s="117">
        <v>819</v>
      </c>
      <c r="K8" s="60"/>
      <c r="L8" s="60"/>
      <c r="M8" s="60"/>
      <c r="N8" s="60"/>
    </row>
    <row r="9" spans="1:14" ht="25.5" x14ac:dyDescent="0.25">
      <c r="A9" s="40" t="s">
        <v>32</v>
      </c>
      <c r="B9" s="53" t="s">
        <v>33</v>
      </c>
      <c r="C9" s="42"/>
      <c r="D9" s="65"/>
      <c r="E9" s="42"/>
      <c r="F9" s="116"/>
      <c r="G9" s="66"/>
      <c r="H9" s="118"/>
      <c r="I9" s="118"/>
      <c r="J9" s="118"/>
      <c r="K9" s="60"/>
      <c r="L9" s="60"/>
      <c r="M9" s="60"/>
      <c r="N9" s="60"/>
    </row>
    <row r="10" spans="1:14" x14ac:dyDescent="0.25">
      <c r="A10" s="40" t="s">
        <v>34</v>
      </c>
      <c r="B10" s="53" t="s">
        <v>35</v>
      </c>
      <c r="C10" s="111">
        <v>6911</v>
      </c>
      <c r="D10" s="117">
        <v>5831</v>
      </c>
      <c r="E10" s="111">
        <v>3671</v>
      </c>
      <c r="F10" s="66"/>
      <c r="G10" s="66"/>
      <c r="H10" s="117">
        <v>36</v>
      </c>
      <c r="I10" s="117">
        <v>70</v>
      </c>
      <c r="J10" s="66"/>
      <c r="K10" s="60"/>
      <c r="L10" s="60"/>
      <c r="M10" s="60"/>
      <c r="N10" s="60"/>
    </row>
    <row r="11" spans="1:14" x14ac:dyDescent="0.25">
      <c r="A11" s="40" t="s">
        <v>36</v>
      </c>
      <c r="B11" s="53" t="s">
        <v>37</v>
      </c>
      <c r="C11" s="112"/>
      <c r="D11" s="118"/>
      <c r="E11" s="112"/>
      <c r="F11" s="66"/>
      <c r="G11" s="66"/>
      <c r="H11" s="118"/>
      <c r="I11" s="118"/>
      <c r="J11" s="66"/>
      <c r="K11" s="60"/>
      <c r="L11" s="60"/>
      <c r="M11" s="60"/>
      <c r="N11" s="60"/>
    </row>
    <row r="12" spans="1:14" ht="25.5" x14ac:dyDescent="0.25">
      <c r="A12" s="40" t="s">
        <v>38</v>
      </c>
      <c r="B12" s="53" t="s">
        <v>39</v>
      </c>
      <c r="C12" s="42">
        <v>230</v>
      </c>
      <c r="D12" s="66"/>
      <c r="E12" s="42"/>
      <c r="F12" s="66"/>
      <c r="G12" s="66"/>
      <c r="H12" s="66"/>
      <c r="I12" s="66"/>
      <c r="J12" s="66"/>
      <c r="K12" s="60"/>
      <c r="L12" s="60"/>
      <c r="M12" s="60"/>
      <c r="N12" s="60"/>
    </row>
    <row r="13" spans="1:14" x14ac:dyDescent="0.25">
      <c r="A13" s="36">
        <v>2</v>
      </c>
      <c r="B13" s="52" t="s">
        <v>40</v>
      </c>
      <c r="C13" s="38">
        <f t="shared" ref="C13:N13" si="2">C14+C15+C16</f>
        <v>3128</v>
      </c>
      <c r="D13" s="38">
        <f t="shared" si="2"/>
        <v>2687</v>
      </c>
      <c r="E13" s="38">
        <f t="shared" si="2"/>
        <v>0</v>
      </c>
      <c r="F13" s="38">
        <f t="shared" si="2"/>
        <v>47</v>
      </c>
      <c r="G13" s="38">
        <f t="shared" si="2"/>
        <v>0</v>
      </c>
      <c r="H13" s="38">
        <f t="shared" si="2"/>
        <v>250</v>
      </c>
      <c r="I13" s="38">
        <f t="shared" si="2"/>
        <v>1578</v>
      </c>
      <c r="J13" s="38">
        <f t="shared" si="2"/>
        <v>82</v>
      </c>
      <c r="K13" s="38">
        <f t="shared" si="2"/>
        <v>0</v>
      </c>
      <c r="L13" s="38">
        <f t="shared" si="2"/>
        <v>0</v>
      </c>
      <c r="M13" s="38">
        <f t="shared" si="2"/>
        <v>0</v>
      </c>
      <c r="N13" s="38">
        <f t="shared" si="2"/>
        <v>0</v>
      </c>
    </row>
    <row r="14" spans="1:14" ht="26.25" x14ac:dyDescent="0.25">
      <c r="A14" s="40" t="s">
        <v>473</v>
      </c>
      <c r="B14" s="56" t="s">
        <v>42</v>
      </c>
      <c r="C14" s="57"/>
      <c r="D14" s="66"/>
      <c r="E14" s="57"/>
      <c r="F14" s="66">
        <v>47</v>
      </c>
      <c r="G14" s="66"/>
      <c r="H14" s="66">
        <v>150</v>
      </c>
      <c r="I14" s="66">
        <v>1528</v>
      </c>
      <c r="J14" s="66">
        <v>82</v>
      </c>
      <c r="K14" s="60"/>
      <c r="L14" s="60"/>
      <c r="M14" s="60"/>
      <c r="N14" s="60"/>
    </row>
    <row r="15" spans="1:14" x14ac:dyDescent="0.25">
      <c r="A15" s="40" t="s">
        <v>474</v>
      </c>
      <c r="B15" s="53" t="s">
        <v>44</v>
      </c>
      <c r="C15" s="42">
        <v>1907</v>
      </c>
      <c r="D15" s="66">
        <v>1784</v>
      </c>
      <c r="E15" s="42"/>
      <c r="F15" s="66"/>
      <c r="G15" s="66"/>
      <c r="H15" s="66"/>
      <c r="I15" s="66"/>
      <c r="J15" s="66"/>
      <c r="K15" s="60"/>
      <c r="L15" s="60"/>
      <c r="M15" s="60"/>
      <c r="N15" s="60"/>
    </row>
    <row r="16" spans="1:14" x14ac:dyDescent="0.25">
      <c r="A16" s="40" t="s">
        <v>475</v>
      </c>
      <c r="B16" s="53" t="s">
        <v>46</v>
      </c>
      <c r="C16" s="42">
        <v>1221</v>
      </c>
      <c r="D16" s="66">
        <v>903</v>
      </c>
      <c r="E16" s="42"/>
      <c r="F16" s="66"/>
      <c r="G16" s="66"/>
      <c r="H16" s="66">
        <v>100</v>
      </c>
      <c r="I16" s="66">
        <v>50</v>
      </c>
      <c r="J16" s="66"/>
      <c r="K16" s="60"/>
      <c r="L16" s="60"/>
      <c r="M16" s="60"/>
      <c r="N16" s="60"/>
    </row>
    <row r="17" spans="1:14" x14ac:dyDescent="0.25">
      <c r="A17" s="36">
        <v>3</v>
      </c>
      <c r="B17" s="52" t="s">
        <v>47</v>
      </c>
      <c r="C17" s="38">
        <f t="shared" ref="C17:N17" si="3">C18+C19+C22+C23+C24+C25+C26+C27</f>
        <v>588</v>
      </c>
      <c r="D17" s="38">
        <f t="shared" si="3"/>
        <v>155</v>
      </c>
      <c r="E17" s="38">
        <f t="shared" si="3"/>
        <v>0</v>
      </c>
      <c r="F17" s="38">
        <f t="shared" si="3"/>
        <v>1346</v>
      </c>
      <c r="G17" s="38">
        <f t="shared" si="3"/>
        <v>0</v>
      </c>
      <c r="H17" s="38">
        <f t="shared" si="3"/>
        <v>1822</v>
      </c>
      <c r="I17" s="38">
        <f t="shared" si="3"/>
        <v>1745</v>
      </c>
      <c r="J17" s="38">
        <f t="shared" si="3"/>
        <v>4210</v>
      </c>
      <c r="K17" s="38">
        <f t="shared" si="3"/>
        <v>0</v>
      </c>
      <c r="L17" s="38">
        <f t="shared" si="3"/>
        <v>0</v>
      </c>
      <c r="M17" s="38">
        <f t="shared" si="3"/>
        <v>0</v>
      </c>
      <c r="N17" s="38">
        <f t="shared" si="3"/>
        <v>0</v>
      </c>
    </row>
    <row r="18" spans="1:14" ht="25.5" x14ac:dyDescent="0.25">
      <c r="A18" s="40" t="s">
        <v>48</v>
      </c>
      <c r="B18" s="53" t="s">
        <v>49</v>
      </c>
      <c r="C18" s="42"/>
      <c r="D18" s="66"/>
      <c r="E18" s="42"/>
      <c r="F18" s="66">
        <v>274</v>
      </c>
      <c r="G18" s="66"/>
      <c r="H18" s="66">
        <v>1552</v>
      </c>
      <c r="I18" s="66">
        <v>1495</v>
      </c>
      <c r="J18" s="66">
        <v>4210</v>
      </c>
      <c r="K18" s="60"/>
      <c r="L18" s="60"/>
      <c r="M18" s="60"/>
      <c r="N18" s="60"/>
    </row>
    <row r="19" spans="1:14" x14ac:dyDescent="0.25">
      <c r="A19" s="40" t="s">
        <v>50</v>
      </c>
      <c r="B19" s="53" t="s">
        <v>51</v>
      </c>
      <c r="C19" s="111">
        <v>573</v>
      </c>
      <c r="D19" s="117">
        <v>138</v>
      </c>
      <c r="E19" s="42"/>
      <c r="F19" s="66"/>
      <c r="G19" s="66"/>
      <c r="H19" s="117">
        <v>270</v>
      </c>
      <c r="I19" s="117">
        <v>250</v>
      </c>
      <c r="J19" s="66"/>
      <c r="K19" s="60"/>
      <c r="L19" s="60"/>
      <c r="M19" s="60"/>
      <c r="N19" s="60"/>
    </row>
    <row r="20" spans="1:14" x14ac:dyDescent="0.25">
      <c r="A20" s="40" t="s">
        <v>52</v>
      </c>
      <c r="B20" s="53" t="s">
        <v>53</v>
      </c>
      <c r="C20" s="114"/>
      <c r="D20" s="119"/>
      <c r="E20" s="42"/>
      <c r="F20" s="66"/>
      <c r="G20" s="66"/>
      <c r="H20" s="119"/>
      <c r="I20" s="119"/>
      <c r="J20" s="66"/>
      <c r="K20" s="60"/>
      <c r="L20" s="60"/>
      <c r="M20" s="60"/>
      <c r="N20" s="60"/>
    </row>
    <row r="21" spans="1:14" x14ac:dyDescent="0.25">
      <c r="A21" s="40" t="s">
        <v>54</v>
      </c>
      <c r="B21" s="53" t="s">
        <v>55</v>
      </c>
      <c r="C21" s="112"/>
      <c r="D21" s="118"/>
      <c r="E21" s="42"/>
      <c r="F21" s="66"/>
      <c r="G21" s="66"/>
      <c r="H21" s="118"/>
      <c r="I21" s="118"/>
      <c r="J21" s="66"/>
      <c r="K21" s="60"/>
      <c r="L21" s="60"/>
      <c r="M21" s="60"/>
      <c r="N21" s="60"/>
    </row>
    <row r="22" spans="1:14" ht="25.5" x14ac:dyDescent="0.25">
      <c r="A22" s="40" t="s">
        <v>56</v>
      </c>
      <c r="B22" s="53" t="s">
        <v>57</v>
      </c>
      <c r="C22" s="42"/>
      <c r="D22" s="66"/>
      <c r="E22" s="42"/>
      <c r="F22" s="66"/>
      <c r="G22" s="66"/>
      <c r="H22" s="66"/>
      <c r="I22" s="66"/>
      <c r="J22" s="66"/>
      <c r="K22" s="60"/>
      <c r="L22" s="60"/>
      <c r="M22" s="60"/>
      <c r="N22" s="60"/>
    </row>
    <row r="23" spans="1:14" x14ac:dyDescent="0.25">
      <c r="A23" s="40" t="s">
        <v>58</v>
      </c>
      <c r="B23" s="53" t="s">
        <v>59</v>
      </c>
      <c r="C23" s="42"/>
      <c r="D23" s="66"/>
      <c r="E23" s="42"/>
      <c r="F23" s="66"/>
      <c r="G23" s="66"/>
      <c r="H23" s="66"/>
      <c r="I23" s="66"/>
      <c r="J23" s="66"/>
      <c r="K23" s="60"/>
      <c r="L23" s="60"/>
      <c r="M23" s="60"/>
      <c r="N23" s="60"/>
    </row>
    <row r="24" spans="1:14" x14ac:dyDescent="0.25">
      <c r="A24" s="40" t="s">
        <v>60</v>
      </c>
      <c r="B24" s="53" t="s">
        <v>61</v>
      </c>
      <c r="C24" s="42"/>
      <c r="D24" s="66"/>
      <c r="E24" s="42"/>
      <c r="F24" s="66">
        <v>340</v>
      </c>
      <c r="G24" s="66"/>
      <c r="H24" s="66"/>
      <c r="I24" s="66"/>
      <c r="J24" s="66"/>
      <c r="K24" s="60"/>
      <c r="L24" s="60"/>
      <c r="M24" s="60"/>
      <c r="N24" s="60"/>
    </row>
    <row r="25" spans="1:14" x14ac:dyDescent="0.25">
      <c r="A25" s="40" t="s">
        <v>62</v>
      </c>
      <c r="B25" s="53" t="s">
        <v>63</v>
      </c>
      <c r="C25" s="42"/>
      <c r="D25" s="66"/>
      <c r="E25" s="42"/>
      <c r="F25" s="66">
        <v>632</v>
      </c>
      <c r="G25" s="66"/>
      <c r="H25" s="66"/>
      <c r="I25" s="66"/>
      <c r="J25" s="66"/>
      <c r="K25" s="60"/>
      <c r="L25" s="60"/>
      <c r="M25" s="60"/>
      <c r="N25" s="60"/>
    </row>
    <row r="26" spans="1:14" x14ac:dyDescent="0.25">
      <c r="A26" s="40" t="s">
        <v>64</v>
      </c>
      <c r="B26" s="53" t="s">
        <v>65</v>
      </c>
      <c r="C26" s="42"/>
      <c r="D26" s="66"/>
      <c r="E26" s="42"/>
      <c r="F26" s="66">
        <v>100</v>
      </c>
      <c r="G26" s="66"/>
      <c r="H26" s="66"/>
      <c r="I26" s="66"/>
      <c r="J26" s="66"/>
      <c r="K26" s="60"/>
      <c r="L26" s="60"/>
      <c r="M26" s="60"/>
      <c r="N26" s="60"/>
    </row>
    <row r="27" spans="1:14" x14ac:dyDescent="0.25">
      <c r="A27" s="40" t="s">
        <v>66</v>
      </c>
      <c r="B27" s="53" t="s">
        <v>67</v>
      </c>
      <c r="C27" s="42">
        <v>15</v>
      </c>
      <c r="D27" s="66">
        <v>17</v>
      </c>
      <c r="E27" s="42"/>
      <c r="F27" s="66"/>
      <c r="G27" s="66"/>
      <c r="H27" s="66"/>
      <c r="I27" s="66"/>
      <c r="J27" s="66"/>
      <c r="K27" s="60"/>
      <c r="L27" s="60"/>
      <c r="M27" s="60"/>
      <c r="N27" s="60"/>
    </row>
    <row r="28" spans="1:14" x14ac:dyDescent="0.25">
      <c r="A28" s="36">
        <v>4</v>
      </c>
      <c r="B28" s="52" t="s">
        <v>68</v>
      </c>
      <c r="C28" s="38">
        <f t="shared" ref="C28:N28" si="4">C29+C30+C31+C32+C34+C35+C36</f>
        <v>789</v>
      </c>
      <c r="D28" s="38">
        <f t="shared" si="4"/>
        <v>6014</v>
      </c>
      <c r="E28" s="38">
        <f t="shared" si="4"/>
        <v>45</v>
      </c>
      <c r="F28" s="38">
        <f t="shared" si="4"/>
        <v>8333</v>
      </c>
      <c r="G28" s="38">
        <f t="shared" si="4"/>
        <v>0</v>
      </c>
      <c r="H28" s="38">
        <f t="shared" si="4"/>
        <v>14711</v>
      </c>
      <c r="I28" s="38">
        <f t="shared" si="4"/>
        <v>95981</v>
      </c>
      <c r="J28" s="38">
        <f t="shared" si="4"/>
        <v>8576</v>
      </c>
      <c r="K28" s="38">
        <f t="shared" si="4"/>
        <v>0</v>
      </c>
      <c r="L28" s="38">
        <f t="shared" si="4"/>
        <v>0</v>
      </c>
      <c r="M28" s="38">
        <f t="shared" si="4"/>
        <v>0</v>
      </c>
      <c r="N28" s="38">
        <f t="shared" si="4"/>
        <v>0</v>
      </c>
    </row>
    <row r="29" spans="1:14" ht="25.5" x14ac:dyDescent="0.25">
      <c r="A29" s="40" t="s">
        <v>69</v>
      </c>
      <c r="B29" s="53" t="s">
        <v>70</v>
      </c>
      <c r="C29" s="42"/>
      <c r="D29" s="66"/>
      <c r="E29" s="42"/>
      <c r="F29" s="117">
        <v>6528</v>
      </c>
      <c r="G29" s="66"/>
      <c r="H29" s="117">
        <v>14341</v>
      </c>
      <c r="I29" s="117">
        <v>95531</v>
      </c>
      <c r="J29" s="117">
        <v>8576</v>
      </c>
      <c r="K29" s="60"/>
      <c r="L29" s="60"/>
      <c r="M29" s="60"/>
      <c r="N29" s="60"/>
    </row>
    <row r="30" spans="1:14" ht="25.5" x14ac:dyDescent="0.25">
      <c r="A30" s="40" t="s">
        <v>71</v>
      </c>
      <c r="B30" s="53" t="s">
        <v>72</v>
      </c>
      <c r="C30" s="42"/>
      <c r="D30" s="66"/>
      <c r="E30" s="42"/>
      <c r="F30" s="118"/>
      <c r="G30" s="66"/>
      <c r="H30" s="118"/>
      <c r="I30" s="118"/>
      <c r="J30" s="118"/>
      <c r="K30" s="60"/>
      <c r="L30" s="60"/>
      <c r="M30" s="60"/>
      <c r="N30" s="60"/>
    </row>
    <row r="31" spans="1:14" x14ac:dyDescent="0.25">
      <c r="A31" s="40" t="s">
        <v>73</v>
      </c>
      <c r="B31" s="53" t="s">
        <v>74</v>
      </c>
      <c r="C31" s="42"/>
      <c r="D31" s="66">
        <v>5314</v>
      </c>
      <c r="E31" s="42"/>
      <c r="F31" s="66"/>
      <c r="G31" s="66"/>
      <c r="H31" s="66">
        <v>370</v>
      </c>
      <c r="I31" s="66">
        <v>450</v>
      </c>
      <c r="J31" s="66"/>
      <c r="K31" s="60"/>
      <c r="L31" s="60"/>
      <c r="M31" s="60"/>
      <c r="N31" s="60"/>
    </row>
    <row r="32" spans="1:14" x14ac:dyDescent="0.25">
      <c r="A32" s="40" t="s">
        <v>75</v>
      </c>
      <c r="B32" s="53" t="s">
        <v>76</v>
      </c>
      <c r="C32" s="111">
        <v>273</v>
      </c>
      <c r="D32" s="117">
        <v>420</v>
      </c>
      <c r="E32" s="111">
        <v>35</v>
      </c>
      <c r="F32" s="117">
        <v>540</v>
      </c>
      <c r="G32" s="66"/>
      <c r="H32" s="66"/>
      <c r="I32" s="66"/>
      <c r="J32" s="66"/>
      <c r="K32" s="60"/>
      <c r="L32" s="60"/>
      <c r="M32" s="60"/>
      <c r="N32" s="60"/>
    </row>
    <row r="33" spans="1:14" x14ac:dyDescent="0.25">
      <c r="A33" s="40" t="s">
        <v>77</v>
      </c>
      <c r="B33" s="53" t="s">
        <v>78</v>
      </c>
      <c r="C33" s="112"/>
      <c r="D33" s="118"/>
      <c r="E33" s="112"/>
      <c r="F33" s="118"/>
      <c r="G33" s="66"/>
      <c r="H33" s="66"/>
      <c r="I33" s="66"/>
      <c r="J33" s="66"/>
      <c r="K33" s="60"/>
      <c r="L33" s="60"/>
      <c r="M33" s="60"/>
      <c r="N33" s="60"/>
    </row>
    <row r="34" spans="1:14" ht="25.5" x14ac:dyDescent="0.25">
      <c r="A34" s="40" t="s">
        <v>79</v>
      </c>
      <c r="B34" s="53" t="s">
        <v>80</v>
      </c>
      <c r="C34" s="42"/>
      <c r="D34" s="66"/>
      <c r="E34" s="42"/>
      <c r="F34" s="66">
        <v>1265</v>
      </c>
      <c r="G34" s="66"/>
      <c r="H34" s="66"/>
      <c r="I34" s="66"/>
      <c r="J34" s="66"/>
      <c r="K34" s="60"/>
      <c r="L34" s="60"/>
      <c r="M34" s="60"/>
      <c r="N34" s="60"/>
    </row>
    <row r="35" spans="1:14" ht="25.5" x14ac:dyDescent="0.25">
      <c r="A35" s="40" t="s">
        <v>81</v>
      </c>
      <c r="B35" s="53" t="s">
        <v>82</v>
      </c>
      <c r="C35" s="42">
        <v>130</v>
      </c>
      <c r="D35" s="66">
        <v>92</v>
      </c>
      <c r="E35" s="42"/>
      <c r="F35" s="66"/>
      <c r="G35" s="66"/>
      <c r="H35" s="66"/>
      <c r="I35" s="66"/>
      <c r="J35" s="66"/>
      <c r="K35" s="60"/>
      <c r="L35" s="60"/>
      <c r="M35" s="60"/>
      <c r="N35" s="60"/>
    </row>
    <row r="36" spans="1:14" x14ac:dyDescent="0.25">
      <c r="A36" s="40" t="s">
        <v>83</v>
      </c>
      <c r="B36" s="53" t="s">
        <v>84</v>
      </c>
      <c r="C36" s="42">
        <v>386</v>
      </c>
      <c r="D36" s="66">
        <v>188</v>
      </c>
      <c r="E36" s="42">
        <v>10</v>
      </c>
      <c r="F36" s="66"/>
      <c r="G36" s="66"/>
      <c r="H36" s="66"/>
      <c r="I36" s="66"/>
      <c r="J36" s="66"/>
      <c r="K36" s="60"/>
      <c r="L36" s="60"/>
      <c r="M36" s="60"/>
      <c r="N36" s="60"/>
    </row>
    <row r="37" spans="1:14" x14ac:dyDescent="0.25">
      <c r="A37" s="36">
        <v>5</v>
      </c>
      <c r="B37" s="52" t="s">
        <v>85</v>
      </c>
      <c r="C37" s="38">
        <f t="shared" ref="C37:N37" si="5">C38+C39+C40+C41+C42+C43+C44+C45</f>
        <v>1193</v>
      </c>
      <c r="D37" s="38">
        <f t="shared" si="5"/>
        <v>739</v>
      </c>
      <c r="E37" s="38">
        <f t="shared" si="5"/>
        <v>0</v>
      </c>
      <c r="F37" s="38">
        <f t="shared" si="5"/>
        <v>85864</v>
      </c>
      <c r="G37" s="38">
        <f t="shared" si="5"/>
        <v>0</v>
      </c>
      <c r="H37" s="38">
        <f t="shared" si="5"/>
        <v>10582</v>
      </c>
      <c r="I37" s="38">
        <f t="shared" si="5"/>
        <v>95784</v>
      </c>
      <c r="J37" s="38">
        <f t="shared" si="5"/>
        <v>4687</v>
      </c>
      <c r="K37" s="38">
        <f t="shared" si="5"/>
        <v>0</v>
      </c>
      <c r="L37" s="38">
        <f t="shared" si="5"/>
        <v>0</v>
      </c>
      <c r="M37" s="38">
        <f t="shared" si="5"/>
        <v>0</v>
      </c>
      <c r="N37" s="38">
        <f t="shared" si="5"/>
        <v>0</v>
      </c>
    </row>
    <row r="38" spans="1:14" ht="24.75" customHeight="1" x14ac:dyDescent="0.25">
      <c r="A38" s="40" t="s">
        <v>86</v>
      </c>
      <c r="B38" s="53" t="s">
        <v>87</v>
      </c>
      <c r="C38" s="42"/>
      <c r="D38" s="66"/>
      <c r="E38" s="42"/>
      <c r="F38" s="66">
        <v>72624</v>
      </c>
      <c r="G38" s="66"/>
      <c r="H38" s="66">
        <v>10582</v>
      </c>
      <c r="I38" s="66">
        <v>95784</v>
      </c>
      <c r="J38" s="66">
        <v>4687</v>
      </c>
      <c r="K38" s="60"/>
      <c r="L38" s="60"/>
      <c r="M38" s="60"/>
      <c r="N38" s="60"/>
    </row>
    <row r="39" spans="1:14" ht="25.5" x14ac:dyDescent="0.25">
      <c r="A39" s="40" t="s">
        <v>88</v>
      </c>
      <c r="B39" s="53" t="s">
        <v>89</v>
      </c>
      <c r="C39" s="42">
        <v>48</v>
      </c>
      <c r="D39" s="66">
        <v>97</v>
      </c>
      <c r="E39" s="42"/>
      <c r="F39" s="66"/>
      <c r="G39" s="66"/>
      <c r="H39" s="66"/>
      <c r="I39" s="66"/>
      <c r="J39" s="66"/>
      <c r="K39" s="60"/>
      <c r="L39" s="60"/>
      <c r="M39" s="60"/>
      <c r="N39" s="60"/>
    </row>
    <row r="40" spans="1:14" x14ac:dyDescent="0.25">
      <c r="A40" s="40" t="s">
        <v>90</v>
      </c>
      <c r="B40" s="53" t="s">
        <v>91</v>
      </c>
      <c r="C40" s="42"/>
      <c r="D40" s="66"/>
      <c r="E40" s="42"/>
      <c r="F40" s="66"/>
      <c r="G40" s="66"/>
      <c r="H40" s="66"/>
      <c r="I40" s="66"/>
      <c r="J40" s="66"/>
      <c r="K40" s="60"/>
      <c r="L40" s="60"/>
      <c r="M40" s="60"/>
      <c r="N40" s="60"/>
    </row>
    <row r="41" spans="1:14" x14ac:dyDescent="0.25">
      <c r="A41" s="40" t="s">
        <v>92</v>
      </c>
      <c r="B41" s="53" t="s">
        <v>93</v>
      </c>
      <c r="C41" s="42">
        <v>211</v>
      </c>
      <c r="D41" s="66">
        <v>211</v>
      </c>
      <c r="E41" s="42"/>
      <c r="F41" s="66"/>
      <c r="G41" s="66"/>
      <c r="H41" s="66"/>
      <c r="I41" s="66"/>
      <c r="J41" s="66"/>
      <c r="K41" s="60"/>
      <c r="L41" s="60"/>
      <c r="M41" s="60"/>
      <c r="N41" s="60"/>
    </row>
    <row r="42" spans="1:14" ht="25.5" x14ac:dyDescent="0.25">
      <c r="A42" s="40" t="s">
        <v>94</v>
      </c>
      <c r="B42" s="53" t="s">
        <v>95</v>
      </c>
      <c r="C42" s="42"/>
      <c r="D42" s="66"/>
      <c r="E42" s="42"/>
      <c r="F42" s="66"/>
      <c r="G42" s="66"/>
      <c r="H42" s="66"/>
      <c r="I42" s="66"/>
      <c r="J42" s="66"/>
      <c r="K42" s="60"/>
      <c r="L42" s="60"/>
      <c r="M42" s="60"/>
      <c r="N42" s="60"/>
    </row>
    <row r="43" spans="1:14" x14ac:dyDescent="0.25">
      <c r="A43" s="40" t="s">
        <v>96</v>
      </c>
      <c r="B43" s="53" t="s">
        <v>97</v>
      </c>
      <c r="C43" s="42">
        <v>934</v>
      </c>
      <c r="D43" s="66">
        <v>298</v>
      </c>
      <c r="E43" s="42"/>
      <c r="F43" s="66">
        <v>8484</v>
      </c>
      <c r="G43" s="66"/>
      <c r="H43" s="66"/>
      <c r="I43" s="66"/>
      <c r="J43" s="66"/>
      <c r="K43" s="60"/>
      <c r="L43" s="60"/>
      <c r="M43" s="60"/>
      <c r="N43" s="60"/>
    </row>
    <row r="44" spans="1:14" ht="25.5" x14ac:dyDescent="0.25">
      <c r="A44" s="40" t="s">
        <v>98</v>
      </c>
      <c r="B44" s="53" t="s">
        <v>99</v>
      </c>
      <c r="C44" s="42"/>
      <c r="D44" s="66"/>
      <c r="E44" s="42"/>
      <c r="F44" s="66">
        <v>4756</v>
      </c>
      <c r="G44" s="66"/>
      <c r="H44" s="66"/>
      <c r="I44" s="66"/>
      <c r="J44" s="66"/>
      <c r="K44" s="60"/>
      <c r="L44" s="60"/>
      <c r="M44" s="60"/>
      <c r="N44" s="60"/>
    </row>
    <row r="45" spans="1:14" x14ac:dyDescent="0.25">
      <c r="A45" s="40" t="s">
        <v>100</v>
      </c>
      <c r="B45" s="53" t="s">
        <v>101</v>
      </c>
      <c r="C45" s="42"/>
      <c r="D45" s="66">
        <v>133</v>
      </c>
      <c r="E45" s="42"/>
      <c r="F45" s="66"/>
      <c r="G45" s="66"/>
      <c r="H45" s="66"/>
      <c r="I45" s="66"/>
      <c r="J45" s="66"/>
      <c r="K45" s="60"/>
      <c r="L45" s="60"/>
      <c r="M45" s="60"/>
      <c r="N45" s="60"/>
    </row>
    <row r="46" spans="1:14" x14ac:dyDescent="0.25">
      <c r="A46" s="36">
        <v>6</v>
      </c>
      <c r="B46" s="52" t="s">
        <v>102</v>
      </c>
      <c r="C46" s="38">
        <f t="shared" ref="C46:N46" si="6">C47+C48+C49+C50+C51+C52+C53+C54+C55+C56+C57</f>
        <v>6261</v>
      </c>
      <c r="D46" s="38">
        <f t="shared" si="6"/>
        <v>8541</v>
      </c>
      <c r="E46" s="38">
        <f t="shared" si="6"/>
        <v>654</v>
      </c>
      <c r="F46" s="38">
        <f t="shared" si="6"/>
        <v>6316</v>
      </c>
      <c r="G46" s="38">
        <f t="shared" si="6"/>
        <v>0</v>
      </c>
      <c r="H46" s="38">
        <f t="shared" si="6"/>
        <v>15058</v>
      </c>
      <c r="I46" s="38">
        <f t="shared" si="6"/>
        <v>80669</v>
      </c>
      <c r="J46" s="38">
        <f t="shared" si="6"/>
        <v>3124</v>
      </c>
      <c r="K46" s="38">
        <f t="shared" si="6"/>
        <v>0</v>
      </c>
      <c r="L46" s="38">
        <f t="shared" si="6"/>
        <v>0</v>
      </c>
      <c r="M46" s="38">
        <f t="shared" si="6"/>
        <v>0</v>
      </c>
      <c r="N46" s="38">
        <f t="shared" si="6"/>
        <v>0</v>
      </c>
    </row>
    <row r="47" spans="1:14" ht="25.5" x14ac:dyDescent="0.25">
      <c r="A47" s="40" t="s">
        <v>103</v>
      </c>
      <c r="B47" s="53" t="s">
        <v>104</v>
      </c>
      <c r="C47" s="42"/>
      <c r="D47" s="66"/>
      <c r="E47" s="42"/>
      <c r="F47" s="117">
        <v>3619</v>
      </c>
      <c r="G47" s="66"/>
      <c r="H47" s="117">
        <v>14390</v>
      </c>
      <c r="I47" s="117">
        <v>79079</v>
      </c>
      <c r="J47" s="117">
        <v>3124</v>
      </c>
      <c r="K47" s="60"/>
      <c r="L47" s="60"/>
      <c r="M47" s="60"/>
      <c r="N47" s="60"/>
    </row>
    <row r="48" spans="1:14" ht="25.5" x14ac:dyDescent="0.25">
      <c r="A48" s="40" t="s">
        <v>105</v>
      </c>
      <c r="B48" s="53" t="s">
        <v>106</v>
      </c>
      <c r="C48" s="42"/>
      <c r="D48" s="66"/>
      <c r="E48" s="42"/>
      <c r="F48" s="118"/>
      <c r="G48" s="66"/>
      <c r="H48" s="118"/>
      <c r="I48" s="118"/>
      <c r="J48" s="118"/>
      <c r="K48" s="60"/>
      <c r="L48" s="60"/>
      <c r="M48" s="60"/>
      <c r="N48" s="60"/>
    </row>
    <row r="49" spans="1:14" x14ac:dyDescent="0.25">
      <c r="A49" s="40" t="s">
        <v>107</v>
      </c>
      <c r="B49" s="53" t="s">
        <v>108</v>
      </c>
      <c r="C49" s="42">
        <v>64</v>
      </c>
      <c r="D49" s="66">
        <v>180</v>
      </c>
      <c r="E49" s="42"/>
      <c r="F49" s="66"/>
      <c r="G49" s="66"/>
      <c r="H49" s="66"/>
      <c r="I49" s="66"/>
      <c r="J49" s="66"/>
      <c r="K49" s="60"/>
      <c r="L49" s="60"/>
      <c r="M49" s="60"/>
      <c r="N49" s="60"/>
    </row>
    <row r="50" spans="1:14" x14ac:dyDescent="0.25">
      <c r="A50" s="40" t="s">
        <v>109</v>
      </c>
      <c r="B50" s="53" t="s">
        <v>110</v>
      </c>
      <c r="C50" s="42"/>
      <c r="D50" s="66"/>
      <c r="E50" s="42"/>
      <c r="F50" s="66">
        <v>2697</v>
      </c>
      <c r="G50" s="66"/>
      <c r="H50" s="66"/>
      <c r="I50" s="66"/>
      <c r="J50" s="66"/>
      <c r="K50" s="60"/>
      <c r="L50" s="60"/>
      <c r="M50" s="60"/>
      <c r="N50" s="60"/>
    </row>
    <row r="51" spans="1:14" x14ac:dyDescent="0.25">
      <c r="A51" s="40" t="s">
        <v>111</v>
      </c>
      <c r="B51" s="53" t="s">
        <v>112</v>
      </c>
      <c r="C51" s="42">
        <v>1598</v>
      </c>
      <c r="D51" s="66">
        <v>2010</v>
      </c>
      <c r="E51" s="42"/>
      <c r="F51" s="66"/>
      <c r="G51" s="66"/>
      <c r="H51" s="66">
        <v>115</v>
      </c>
      <c r="I51" s="66">
        <v>340</v>
      </c>
      <c r="J51" s="66"/>
      <c r="K51" s="60"/>
      <c r="L51" s="60"/>
      <c r="M51" s="60"/>
      <c r="N51" s="60"/>
    </row>
    <row r="52" spans="1:14" x14ac:dyDescent="0.25">
      <c r="A52" s="40" t="s">
        <v>113</v>
      </c>
      <c r="B52" s="53" t="s">
        <v>114</v>
      </c>
      <c r="C52" s="42">
        <v>3417</v>
      </c>
      <c r="D52" s="66">
        <v>4683</v>
      </c>
      <c r="E52" s="42"/>
      <c r="F52" s="66"/>
      <c r="G52" s="66"/>
      <c r="H52" s="66">
        <v>360</v>
      </c>
      <c r="I52" s="66">
        <v>920</v>
      </c>
      <c r="J52" s="66"/>
      <c r="K52" s="60"/>
      <c r="L52" s="60"/>
      <c r="M52" s="60"/>
      <c r="N52" s="60"/>
    </row>
    <row r="53" spans="1:14" ht="25.5" x14ac:dyDescent="0.25">
      <c r="A53" s="40" t="s">
        <v>115</v>
      </c>
      <c r="B53" s="53" t="s">
        <v>116</v>
      </c>
      <c r="C53" s="42">
        <v>6</v>
      </c>
      <c r="D53" s="66">
        <v>65</v>
      </c>
      <c r="E53" s="42"/>
      <c r="F53" s="66"/>
      <c r="G53" s="66"/>
      <c r="H53" s="66"/>
      <c r="I53" s="66"/>
      <c r="J53" s="66"/>
      <c r="K53" s="60"/>
      <c r="L53" s="60"/>
      <c r="M53" s="60"/>
      <c r="N53" s="60"/>
    </row>
    <row r="54" spans="1:14" ht="25.5" x14ac:dyDescent="0.25">
      <c r="A54" s="40" t="s">
        <v>117</v>
      </c>
      <c r="B54" s="53" t="s">
        <v>118</v>
      </c>
      <c r="C54" s="42">
        <v>948</v>
      </c>
      <c r="D54" s="66">
        <v>1232</v>
      </c>
      <c r="E54" s="42">
        <v>654</v>
      </c>
      <c r="F54" s="66"/>
      <c r="G54" s="66"/>
      <c r="H54" s="66">
        <v>193</v>
      </c>
      <c r="I54" s="66">
        <v>330</v>
      </c>
      <c r="J54" s="66"/>
      <c r="K54" s="60"/>
      <c r="L54" s="60"/>
      <c r="M54" s="60"/>
      <c r="N54" s="60"/>
    </row>
    <row r="55" spans="1:14" x14ac:dyDescent="0.25">
      <c r="A55" s="40" t="s">
        <v>119</v>
      </c>
      <c r="B55" s="53" t="s">
        <v>120</v>
      </c>
      <c r="C55" s="42">
        <v>154</v>
      </c>
      <c r="D55" s="66">
        <v>148</v>
      </c>
      <c r="E55" s="42"/>
      <c r="F55" s="66"/>
      <c r="G55" s="66"/>
      <c r="H55" s="66"/>
      <c r="I55" s="66"/>
      <c r="J55" s="66"/>
      <c r="K55" s="60"/>
      <c r="L55" s="60"/>
      <c r="M55" s="60"/>
      <c r="N55" s="60"/>
    </row>
    <row r="56" spans="1:14" x14ac:dyDescent="0.25">
      <c r="A56" s="40" t="s">
        <v>121</v>
      </c>
      <c r="B56" s="53" t="s">
        <v>122</v>
      </c>
      <c r="C56" s="42"/>
      <c r="D56" s="66"/>
      <c r="E56" s="42"/>
      <c r="F56" s="66"/>
      <c r="G56" s="66"/>
      <c r="H56" s="66"/>
      <c r="I56" s="66"/>
      <c r="J56" s="66"/>
      <c r="K56" s="60"/>
      <c r="L56" s="60"/>
      <c r="M56" s="60"/>
      <c r="N56" s="60"/>
    </row>
    <row r="57" spans="1:14" x14ac:dyDescent="0.25">
      <c r="A57" s="40" t="s">
        <v>123</v>
      </c>
      <c r="B57" s="53" t="s">
        <v>124</v>
      </c>
      <c r="C57" s="42">
        <v>74</v>
      </c>
      <c r="D57" s="66">
        <v>223</v>
      </c>
      <c r="E57" s="42"/>
      <c r="F57" s="66"/>
      <c r="G57" s="66"/>
      <c r="H57" s="66"/>
      <c r="I57" s="66"/>
      <c r="J57" s="66"/>
      <c r="K57" s="60"/>
      <c r="L57" s="60"/>
      <c r="M57" s="60"/>
      <c r="N57" s="60"/>
    </row>
    <row r="58" spans="1:14" x14ac:dyDescent="0.25">
      <c r="A58" s="36">
        <v>7</v>
      </c>
      <c r="B58" s="52" t="s">
        <v>125</v>
      </c>
      <c r="C58" s="38">
        <f t="shared" ref="C58:N58" si="7">C59+C60+C61+C63+C64+C65+C66</f>
        <v>843</v>
      </c>
      <c r="D58" s="38">
        <f t="shared" si="7"/>
        <v>844</v>
      </c>
      <c r="E58" s="38">
        <f t="shared" si="7"/>
        <v>0</v>
      </c>
      <c r="F58" s="38">
        <f t="shared" si="7"/>
        <v>933</v>
      </c>
      <c r="G58" s="38">
        <f t="shared" si="7"/>
        <v>0</v>
      </c>
      <c r="H58" s="38">
        <f t="shared" si="7"/>
        <v>8608</v>
      </c>
      <c r="I58" s="38">
        <f t="shared" si="7"/>
        <v>6775</v>
      </c>
      <c r="J58" s="38">
        <f t="shared" si="7"/>
        <v>2692</v>
      </c>
      <c r="K58" s="38">
        <f t="shared" si="7"/>
        <v>0</v>
      </c>
      <c r="L58" s="38">
        <f t="shared" si="7"/>
        <v>0</v>
      </c>
      <c r="M58" s="38">
        <f t="shared" si="7"/>
        <v>0</v>
      </c>
      <c r="N58" s="38">
        <f t="shared" si="7"/>
        <v>0</v>
      </c>
    </row>
    <row r="59" spans="1:14" ht="25.5" x14ac:dyDescent="0.25">
      <c r="A59" s="40" t="s">
        <v>126</v>
      </c>
      <c r="B59" s="53" t="s">
        <v>127</v>
      </c>
      <c r="C59" s="42"/>
      <c r="D59" s="66"/>
      <c r="E59" s="42"/>
      <c r="F59" s="117">
        <v>563</v>
      </c>
      <c r="G59" s="66"/>
      <c r="H59" s="117">
        <v>380</v>
      </c>
      <c r="I59" s="117">
        <v>1556</v>
      </c>
      <c r="J59" s="117">
        <v>1608</v>
      </c>
      <c r="K59" s="60"/>
      <c r="L59" s="60"/>
      <c r="M59" s="60"/>
      <c r="N59" s="60"/>
    </row>
    <row r="60" spans="1:14" ht="25.5" x14ac:dyDescent="0.25">
      <c r="A60" s="40" t="s">
        <v>128</v>
      </c>
      <c r="B60" s="53" t="s">
        <v>129</v>
      </c>
      <c r="C60" s="42"/>
      <c r="D60" s="66"/>
      <c r="E60" s="42"/>
      <c r="F60" s="118"/>
      <c r="G60" s="66"/>
      <c r="H60" s="118"/>
      <c r="I60" s="118"/>
      <c r="J60" s="118"/>
      <c r="K60" s="60"/>
      <c r="L60" s="60"/>
      <c r="M60" s="60"/>
      <c r="N60" s="60"/>
    </row>
    <row r="61" spans="1:14" x14ac:dyDescent="0.25">
      <c r="A61" s="40" t="s">
        <v>130</v>
      </c>
      <c r="B61" s="53" t="s">
        <v>131</v>
      </c>
      <c r="C61" s="111">
        <v>273</v>
      </c>
      <c r="D61" s="117">
        <v>357</v>
      </c>
      <c r="E61" s="42"/>
      <c r="F61" s="117">
        <v>370</v>
      </c>
      <c r="G61" s="66"/>
      <c r="H61" s="66"/>
      <c r="I61" s="66"/>
      <c r="J61" s="66"/>
      <c r="K61" s="60"/>
      <c r="L61" s="60"/>
      <c r="M61" s="60"/>
      <c r="N61" s="60"/>
    </row>
    <row r="62" spans="1:14" x14ac:dyDescent="0.25">
      <c r="A62" s="40" t="s">
        <v>132</v>
      </c>
      <c r="B62" s="53" t="s">
        <v>133</v>
      </c>
      <c r="C62" s="112"/>
      <c r="D62" s="118"/>
      <c r="E62" s="42"/>
      <c r="F62" s="118"/>
      <c r="G62" s="66"/>
      <c r="H62" s="66"/>
      <c r="I62" s="66"/>
      <c r="J62" s="66"/>
      <c r="K62" s="60"/>
      <c r="L62" s="60"/>
      <c r="M62" s="60"/>
      <c r="N62" s="60"/>
    </row>
    <row r="63" spans="1:14" x14ac:dyDescent="0.25">
      <c r="A63" s="40" t="s">
        <v>476</v>
      </c>
      <c r="B63" s="53" t="s">
        <v>135</v>
      </c>
      <c r="C63" s="42">
        <v>176</v>
      </c>
      <c r="D63" s="66">
        <v>195</v>
      </c>
      <c r="E63" s="42"/>
      <c r="F63" s="66"/>
      <c r="G63" s="66"/>
      <c r="H63" s="66">
        <v>3086</v>
      </c>
      <c r="I63" s="66">
        <v>1801</v>
      </c>
      <c r="J63" s="66">
        <v>233</v>
      </c>
      <c r="K63" s="60"/>
      <c r="L63" s="60"/>
      <c r="M63" s="60"/>
      <c r="N63" s="60"/>
    </row>
    <row r="64" spans="1:14" x14ac:dyDescent="0.25">
      <c r="A64" s="40" t="s">
        <v>136</v>
      </c>
      <c r="B64" s="53" t="s">
        <v>137</v>
      </c>
      <c r="C64" s="42">
        <v>175</v>
      </c>
      <c r="D64" s="66">
        <v>99</v>
      </c>
      <c r="E64" s="42"/>
      <c r="F64" s="66"/>
      <c r="G64" s="66"/>
      <c r="H64" s="66">
        <v>367</v>
      </c>
      <c r="I64" s="66">
        <v>38</v>
      </c>
      <c r="J64" s="66"/>
      <c r="K64" s="60"/>
      <c r="L64" s="60"/>
      <c r="M64" s="60"/>
      <c r="N64" s="60"/>
    </row>
    <row r="65" spans="1:14" x14ac:dyDescent="0.25">
      <c r="A65" s="40" t="s">
        <v>138</v>
      </c>
      <c r="B65" s="53" t="s">
        <v>139</v>
      </c>
      <c r="C65" s="42">
        <v>190</v>
      </c>
      <c r="D65" s="66">
        <v>193</v>
      </c>
      <c r="E65" s="42"/>
      <c r="F65" s="66"/>
      <c r="G65" s="66"/>
      <c r="H65" s="66">
        <v>4775</v>
      </c>
      <c r="I65" s="66">
        <v>3380</v>
      </c>
      <c r="J65" s="66">
        <v>851</v>
      </c>
      <c r="K65" s="60"/>
      <c r="L65" s="60"/>
      <c r="M65" s="60"/>
      <c r="N65" s="60"/>
    </row>
    <row r="66" spans="1:14" x14ac:dyDescent="0.25">
      <c r="A66" s="40" t="s">
        <v>140</v>
      </c>
      <c r="B66" s="53" t="s">
        <v>141</v>
      </c>
      <c r="C66" s="42">
        <v>29</v>
      </c>
      <c r="D66" s="66"/>
      <c r="E66" s="42"/>
      <c r="F66" s="66"/>
      <c r="G66" s="66"/>
      <c r="H66" s="66"/>
      <c r="I66" s="66"/>
      <c r="J66" s="66"/>
      <c r="K66" s="60"/>
      <c r="L66" s="60"/>
      <c r="M66" s="60"/>
      <c r="N66" s="60"/>
    </row>
    <row r="67" spans="1:14" x14ac:dyDescent="0.25">
      <c r="A67" s="36">
        <v>8</v>
      </c>
      <c r="B67" s="52" t="s">
        <v>142</v>
      </c>
      <c r="C67" s="38">
        <f t="shared" ref="C67:N67" si="8">C68+C69+C70+C71+C73</f>
        <v>2147</v>
      </c>
      <c r="D67" s="38">
        <f t="shared" si="8"/>
        <v>4494</v>
      </c>
      <c r="E67" s="38">
        <f t="shared" si="8"/>
        <v>0</v>
      </c>
      <c r="F67" s="38">
        <f t="shared" si="8"/>
        <v>5054</v>
      </c>
      <c r="G67" s="38">
        <f t="shared" si="8"/>
        <v>0</v>
      </c>
      <c r="H67" s="38">
        <f t="shared" si="8"/>
        <v>1167</v>
      </c>
      <c r="I67" s="38">
        <f t="shared" si="8"/>
        <v>4170</v>
      </c>
      <c r="J67" s="38">
        <f t="shared" si="8"/>
        <v>66</v>
      </c>
      <c r="K67" s="38">
        <f t="shared" si="8"/>
        <v>0</v>
      </c>
      <c r="L67" s="38">
        <f t="shared" si="8"/>
        <v>0</v>
      </c>
      <c r="M67" s="38">
        <f t="shared" si="8"/>
        <v>0</v>
      </c>
      <c r="N67" s="38">
        <f t="shared" si="8"/>
        <v>0</v>
      </c>
    </row>
    <row r="68" spans="1:14" ht="22.5" customHeight="1" x14ac:dyDescent="0.25">
      <c r="A68" s="40" t="s">
        <v>143</v>
      </c>
      <c r="B68" s="53" t="s">
        <v>87</v>
      </c>
      <c r="C68" s="42"/>
      <c r="D68" s="66"/>
      <c r="E68" s="42"/>
      <c r="F68" s="66">
        <v>3899</v>
      </c>
      <c r="G68" s="66"/>
      <c r="H68" s="66">
        <v>830</v>
      </c>
      <c r="I68" s="66">
        <v>3594</v>
      </c>
      <c r="J68" s="66">
        <v>66</v>
      </c>
      <c r="K68" s="60"/>
      <c r="L68" s="60"/>
      <c r="M68" s="60"/>
      <c r="N68" s="60"/>
    </row>
    <row r="69" spans="1:14" ht="17.25" customHeight="1" x14ac:dyDescent="0.25">
      <c r="A69" s="40" t="s">
        <v>144</v>
      </c>
      <c r="B69" s="53" t="s">
        <v>145</v>
      </c>
      <c r="C69" s="42"/>
      <c r="D69" s="66">
        <v>385</v>
      </c>
      <c r="E69" s="42"/>
      <c r="F69" s="66"/>
      <c r="G69" s="66"/>
      <c r="H69" s="66">
        <v>337</v>
      </c>
      <c r="I69" s="66">
        <v>576</v>
      </c>
      <c r="J69" s="66"/>
      <c r="K69" s="60"/>
      <c r="L69" s="60"/>
      <c r="M69" s="60"/>
      <c r="N69" s="60"/>
    </row>
    <row r="70" spans="1:14" x14ac:dyDescent="0.25">
      <c r="A70" s="40" t="s">
        <v>146</v>
      </c>
      <c r="B70" s="53" t="s">
        <v>147</v>
      </c>
      <c r="C70" s="42">
        <v>727</v>
      </c>
      <c r="D70" s="66">
        <v>869</v>
      </c>
      <c r="E70" s="42"/>
      <c r="F70" s="66"/>
      <c r="G70" s="66"/>
      <c r="H70" s="66"/>
      <c r="I70" s="66"/>
      <c r="J70" s="66"/>
      <c r="K70" s="60"/>
      <c r="L70" s="60"/>
      <c r="M70" s="60"/>
      <c r="N70" s="60"/>
    </row>
    <row r="71" spans="1:14" x14ac:dyDescent="0.25">
      <c r="A71" s="40" t="s">
        <v>148</v>
      </c>
      <c r="B71" s="53" t="s">
        <v>149</v>
      </c>
      <c r="C71" s="111">
        <v>1420</v>
      </c>
      <c r="D71" s="117">
        <v>2780</v>
      </c>
      <c r="E71" s="42"/>
      <c r="F71" s="117">
        <v>1155</v>
      </c>
      <c r="G71" s="66"/>
      <c r="H71" s="66"/>
      <c r="I71" s="66"/>
      <c r="J71" s="66"/>
      <c r="K71" s="60"/>
      <c r="L71" s="60"/>
      <c r="M71" s="60"/>
      <c r="N71" s="60"/>
    </row>
    <row r="72" spans="1:14" x14ac:dyDescent="0.25">
      <c r="A72" s="40" t="s">
        <v>150</v>
      </c>
      <c r="B72" s="53" t="s">
        <v>151</v>
      </c>
      <c r="C72" s="112"/>
      <c r="D72" s="118"/>
      <c r="E72" s="42"/>
      <c r="F72" s="118"/>
      <c r="G72" s="66"/>
      <c r="H72" s="66"/>
      <c r="I72" s="66"/>
      <c r="J72" s="66"/>
      <c r="K72" s="60"/>
      <c r="L72" s="60"/>
      <c r="M72" s="60"/>
      <c r="N72" s="60"/>
    </row>
    <row r="73" spans="1:14" x14ac:dyDescent="0.25">
      <c r="A73" s="40" t="s">
        <v>152</v>
      </c>
      <c r="B73" s="53" t="s">
        <v>153</v>
      </c>
      <c r="C73" s="42"/>
      <c r="D73" s="66">
        <v>460</v>
      </c>
      <c r="E73" s="42"/>
      <c r="F73" s="66"/>
      <c r="G73" s="66"/>
      <c r="H73" s="66"/>
      <c r="I73" s="66"/>
      <c r="J73" s="66"/>
      <c r="K73" s="60"/>
      <c r="L73" s="60"/>
      <c r="M73" s="60"/>
      <c r="N73" s="60"/>
    </row>
    <row r="74" spans="1:14" x14ac:dyDescent="0.25">
      <c r="A74" s="36">
        <v>9</v>
      </c>
      <c r="B74" s="52" t="s">
        <v>154</v>
      </c>
      <c r="C74" s="38">
        <f t="shared" ref="C74:N74" si="9">C75+C76+C77+C78+C82+C83+C84+C85</f>
        <v>3115</v>
      </c>
      <c r="D74" s="38">
        <f t="shared" si="9"/>
        <v>2281</v>
      </c>
      <c r="E74" s="38">
        <f t="shared" si="9"/>
        <v>0</v>
      </c>
      <c r="F74" s="38">
        <f t="shared" si="9"/>
        <v>16500</v>
      </c>
      <c r="G74" s="38">
        <f t="shared" si="9"/>
        <v>0</v>
      </c>
      <c r="H74" s="38">
        <f t="shared" si="9"/>
        <v>5387</v>
      </c>
      <c r="I74" s="38">
        <f t="shared" si="9"/>
        <v>25840</v>
      </c>
      <c r="J74" s="38">
        <f t="shared" si="9"/>
        <v>4723</v>
      </c>
      <c r="K74" s="38">
        <f t="shared" si="9"/>
        <v>17</v>
      </c>
      <c r="L74" s="38">
        <f t="shared" si="9"/>
        <v>12</v>
      </c>
      <c r="M74" s="38">
        <f t="shared" si="9"/>
        <v>59</v>
      </c>
      <c r="N74" s="38">
        <f t="shared" si="9"/>
        <v>413</v>
      </c>
    </row>
    <row r="75" spans="1:14" ht="25.5" x14ac:dyDescent="0.25">
      <c r="A75" s="40" t="s">
        <v>155</v>
      </c>
      <c r="B75" s="53" t="s">
        <v>129</v>
      </c>
      <c r="C75" s="42"/>
      <c r="D75" s="66"/>
      <c r="E75" s="42"/>
      <c r="F75" s="66">
        <v>2360</v>
      </c>
      <c r="G75" s="66"/>
      <c r="H75" s="66">
        <v>4359</v>
      </c>
      <c r="I75" s="66">
        <v>23665</v>
      </c>
      <c r="J75" s="66">
        <v>4580</v>
      </c>
      <c r="K75" s="60"/>
      <c r="L75" s="60"/>
      <c r="M75" s="60"/>
      <c r="N75" s="60"/>
    </row>
    <row r="76" spans="1:14" x14ac:dyDescent="0.25">
      <c r="A76" s="40" t="s">
        <v>156</v>
      </c>
      <c r="B76" s="53" t="s">
        <v>157</v>
      </c>
      <c r="C76" s="42">
        <v>45</v>
      </c>
      <c r="D76" s="66"/>
      <c r="E76" s="42"/>
      <c r="F76" s="66"/>
      <c r="G76" s="66"/>
      <c r="H76" s="66"/>
      <c r="I76" s="66"/>
      <c r="J76" s="66"/>
      <c r="K76" s="60"/>
      <c r="L76" s="60"/>
      <c r="M76" s="60"/>
      <c r="N76" s="60"/>
    </row>
    <row r="77" spans="1:14" x14ac:dyDescent="0.25">
      <c r="A77" s="40" t="s">
        <v>158</v>
      </c>
      <c r="B77" s="53" t="s">
        <v>91</v>
      </c>
      <c r="C77" s="42"/>
      <c r="D77" s="66"/>
      <c r="E77" s="42"/>
      <c r="F77" s="66"/>
      <c r="G77" s="66"/>
      <c r="H77" s="66"/>
      <c r="I77" s="66"/>
      <c r="J77" s="66"/>
      <c r="K77" s="60"/>
      <c r="L77" s="60"/>
      <c r="M77" s="60"/>
      <c r="N77" s="60"/>
    </row>
    <row r="78" spans="1:14" x14ac:dyDescent="0.25">
      <c r="A78" s="40" t="s">
        <v>159</v>
      </c>
      <c r="B78" s="53" t="s">
        <v>160</v>
      </c>
      <c r="C78" s="111">
        <v>2219</v>
      </c>
      <c r="D78" s="117">
        <v>1531</v>
      </c>
      <c r="E78" s="42"/>
      <c r="F78" s="66"/>
      <c r="G78" s="66"/>
      <c r="H78" s="117">
        <v>309</v>
      </c>
      <c r="I78" s="117">
        <v>780</v>
      </c>
      <c r="J78" s="66"/>
      <c r="K78" s="60"/>
      <c r="L78" s="60"/>
      <c r="M78" s="60"/>
      <c r="N78" s="60"/>
    </row>
    <row r="79" spans="1:14" x14ac:dyDescent="0.25">
      <c r="A79" s="40" t="s">
        <v>161</v>
      </c>
      <c r="B79" s="53" t="s">
        <v>162</v>
      </c>
      <c r="C79" s="114"/>
      <c r="D79" s="119"/>
      <c r="E79" s="42"/>
      <c r="F79" s="66"/>
      <c r="G79" s="66"/>
      <c r="H79" s="119"/>
      <c r="I79" s="119"/>
      <c r="J79" s="66"/>
      <c r="K79" s="60"/>
      <c r="L79" s="60"/>
      <c r="M79" s="60"/>
      <c r="N79" s="60"/>
    </row>
    <row r="80" spans="1:14" x14ac:dyDescent="0.25">
      <c r="A80" s="40" t="s">
        <v>163</v>
      </c>
      <c r="B80" s="53" t="s">
        <v>164</v>
      </c>
      <c r="C80" s="114"/>
      <c r="D80" s="119"/>
      <c r="E80" s="42"/>
      <c r="F80" s="66"/>
      <c r="G80" s="66"/>
      <c r="H80" s="119"/>
      <c r="I80" s="119"/>
      <c r="J80" s="66"/>
      <c r="K80" s="60"/>
      <c r="L80" s="60"/>
      <c r="M80" s="60"/>
      <c r="N80" s="60"/>
    </row>
    <row r="81" spans="1:14" x14ac:dyDescent="0.25">
      <c r="A81" s="40" t="s">
        <v>165</v>
      </c>
      <c r="B81" s="53" t="s">
        <v>166</v>
      </c>
      <c r="C81" s="112"/>
      <c r="D81" s="118"/>
      <c r="E81" s="42"/>
      <c r="F81" s="66"/>
      <c r="G81" s="66"/>
      <c r="H81" s="118"/>
      <c r="I81" s="118"/>
      <c r="J81" s="66"/>
      <c r="K81" s="60"/>
      <c r="L81" s="60"/>
      <c r="M81" s="60"/>
      <c r="N81" s="60"/>
    </row>
    <row r="82" spans="1:14" x14ac:dyDescent="0.25">
      <c r="A82" s="40" t="s">
        <v>167</v>
      </c>
      <c r="B82" s="53" t="s">
        <v>168</v>
      </c>
      <c r="C82" s="42">
        <v>215</v>
      </c>
      <c r="D82" s="66">
        <v>361</v>
      </c>
      <c r="E82" s="42"/>
      <c r="F82" s="66">
        <v>2499</v>
      </c>
      <c r="G82" s="66"/>
      <c r="H82" s="66">
        <v>719</v>
      </c>
      <c r="I82" s="66">
        <v>1395</v>
      </c>
      <c r="J82" s="66">
        <v>143</v>
      </c>
      <c r="K82" s="69">
        <v>17</v>
      </c>
      <c r="L82" s="69">
        <v>12</v>
      </c>
      <c r="M82" s="69">
        <v>59</v>
      </c>
      <c r="N82" s="69">
        <v>413</v>
      </c>
    </row>
    <row r="83" spans="1:14" x14ac:dyDescent="0.25">
      <c r="A83" s="40" t="s">
        <v>169</v>
      </c>
      <c r="B83" s="53" t="s">
        <v>170</v>
      </c>
      <c r="C83" s="42"/>
      <c r="D83" s="66"/>
      <c r="E83" s="42"/>
      <c r="F83" s="66">
        <v>2790</v>
      </c>
      <c r="G83" s="66"/>
      <c r="H83" s="66"/>
      <c r="I83" s="66"/>
      <c r="J83" s="66"/>
      <c r="L83" s="60"/>
      <c r="M83" s="60"/>
      <c r="N83" s="60"/>
    </row>
    <row r="84" spans="1:14" x14ac:dyDescent="0.25">
      <c r="A84" s="40" t="s">
        <v>171</v>
      </c>
      <c r="B84" s="53" t="s">
        <v>172</v>
      </c>
      <c r="C84" s="42">
        <v>636</v>
      </c>
      <c r="D84" s="66">
        <v>389</v>
      </c>
      <c r="E84" s="42"/>
      <c r="F84" s="66">
        <v>8851</v>
      </c>
      <c r="G84" s="66"/>
      <c r="H84" s="66"/>
      <c r="I84" s="66"/>
      <c r="J84" s="66"/>
      <c r="K84" s="70"/>
      <c r="L84" s="60"/>
      <c r="M84" s="60"/>
      <c r="N84" s="60"/>
    </row>
    <row r="85" spans="1:14" x14ac:dyDescent="0.25">
      <c r="A85" s="40" t="s">
        <v>173</v>
      </c>
      <c r="B85" s="53" t="s">
        <v>174</v>
      </c>
      <c r="C85" s="42"/>
      <c r="D85" s="66"/>
      <c r="E85" s="42"/>
      <c r="F85" s="66"/>
      <c r="G85" s="66"/>
      <c r="H85" s="66"/>
      <c r="I85" s="66"/>
      <c r="J85" s="66"/>
      <c r="K85" s="70"/>
      <c r="L85" s="60"/>
      <c r="M85" s="60"/>
      <c r="N85" s="60"/>
    </row>
    <row r="86" spans="1:14" x14ac:dyDescent="0.25">
      <c r="A86" s="36">
        <v>10</v>
      </c>
      <c r="B86" s="52" t="s">
        <v>175</v>
      </c>
      <c r="C86" s="38">
        <f t="shared" ref="C86:N86" si="10">C87+C88+C89+C90+C91+C92+C93+C94+C95+C96+C98+C99+C100+C101+C102</f>
        <v>266</v>
      </c>
      <c r="D86" s="38">
        <f t="shared" si="10"/>
        <v>289</v>
      </c>
      <c r="E86" s="38">
        <f t="shared" si="10"/>
        <v>0</v>
      </c>
      <c r="F86" s="38">
        <f t="shared" si="10"/>
        <v>6422</v>
      </c>
      <c r="G86" s="38">
        <f t="shared" si="10"/>
        <v>0</v>
      </c>
      <c r="H86" s="38">
        <f t="shared" si="10"/>
        <v>8576</v>
      </c>
      <c r="I86" s="38">
        <f t="shared" si="10"/>
        <v>18046</v>
      </c>
      <c r="J86" s="38">
        <f t="shared" si="10"/>
        <v>27309</v>
      </c>
      <c r="K86" s="38">
        <f t="shared" si="10"/>
        <v>0</v>
      </c>
      <c r="L86" s="38">
        <f t="shared" si="10"/>
        <v>0</v>
      </c>
      <c r="M86" s="38">
        <f t="shared" si="10"/>
        <v>0</v>
      </c>
      <c r="N86" s="38">
        <f t="shared" si="10"/>
        <v>0</v>
      </c>
    </row>
    <row r="87" spans="1:14" ht="25.5" x14ac:dyDescent="0.25">
      <c r="A87" s="40" t="s">
        <v>176</v>
      </c>
      <c r="B87" s="53" t="s">
        <v>106</v>
      </c>
      <c r="C87" s="42"/>
      <c r="D87" s="66"/>
      <c r="E87" s="42"/>
      <c r="F87" s="117">
        <v>1014</v>
      </c>
      <c r="G87" s="66"/>
      <c r="H87" s="117">
        <v>8445</v>
      </c>
      <c r="I87" s="117">
        <v>17970</v>
      </c>
      <c r="J87" s="117">
        <v>27299</v>
      </c>
      <c r="K87" s="70"/>
      <c r="L87" s="60"/>
      <c r="M87" s="60"/>
      <c r="N87" s="60"/>
    </row>
    <row r="88" spans="1:14" ht="25.5" x14ac:dyDescent="0.25">
      <c r="A88" s="40" t="s">
        <v>177</v>
      </c>
      <c r="B88" s="53" t="s">
        <v>178</v>
      </c>
      <c r="C88" s="42"/>
      <c r="D88" s="66"/>
      <c r="E88" s="42"/>
      <c r="F88" s="119"/>
      <c r="G88" s="66"/>
      <c r="H88" s="119"/>
      <c r="I88" s="119"/>
      <c r="J88" s="119"/>
      <c r="K88" s="70"/>
      <c r="L88" s="60"/>
      <c r="M88" s="60"/>
      <c r="N88" s="60"/>
    </row>
    <row r="89" spans="1:14" ht="25.5" x14ac:dyDescent="0.25">
      <c r="A89" s="40" t="s">
        <v>179</v>
      </c>
      <c r="B89" s="53" t="s">
        <v>180</v>
      </c>
      <c r="C89" s="42"/>
      <c r="D89" s="66"/>
      <c r="E89" s="42"/>
      <c r="F89" s="119"/>
      <c r="G89" s="66"/>
      <c r="H89" s="119"/>
      <c r="I89" s="119"/>
      <c r="J89" s="119"/>
      <c r="K89" s="70"/>
      <c r="L89" s="60"/>
      <c r="M89" s="60"/>
      <c r="N89" s="60"/>
    </row>
    <row r="90" spans="1:14" ht="25.5" x14ac:dyDescent="0.25">
      <c r="A90" s="40" t="s">
        <v>181</v>
      </c>
      <c r="B90" s="53" t="s">
        <v>129</v>
      </c>
      <c r="C90" s="42"/>
      <c r="D90" s="66"/>
      <c r="E90" s="42"/>
      <c r="F90" s="119"/>
      <c r="G90" s="66"/>
      <c r="H90" s="119"/>
      <c r="I90" s="119"/>
      <c r="J90" s="119"/>
      <c r="K90" s="70"/>
      <c r="L90" s="60"/>
      <c r="M90" s="60"/>
      <c r="N90" s="60"/>
    </row>
    <row r="91" spans="1:14" ht="25.5" x14ac:dyDescent="0.25">
      <c r="A91" s="40" t="s">
        <v>182</v>
      </c>
      <c r="B91" s="53" t="s">
        <v>183</v>
      </c>
      <c r="C91" s="42"/>
      <c r="D91" s="66"/>
      <c r="E91" s="42"/>
      <c r="F91" s="118"/>
      <c r="G91" s="66"/>
      <c r="H91" s="118"/>
      <c r="I91" s="118"/>
      <c r="J91" s="118"/>
      <c r="K91" s="70"/>
      <c r="L91" s="60"/>
      <c r="M91" s="60"/>
      <c r="N91" s="60"/>
    </row>
    <row r="92" spans="1:14" x14ac:dyDescent="0.25">
      <c r="A92" s="40" t="s">
        <v>184</v>
      </c>
      <c r="B92" s="53" t="s">
        <v>185</v>
      </c>
      <c r="C92" s="42"/>
      <c r="D92" s="66"/>
      <c r="E92" s="42"/>
      <c r="F92" s="66">
        <v>150</v>
      </c>
      <c r="G92" s="66"/>
      <c r="H92" s="66"/>
      <c r="I92" s="66"/>
      <c r="J92" s="66"/>
      <c r="K92" s="70"/>
      <c r="L92" s="60"/>
      <c r="M92" s="60"/>
      <c r="N92" s="60"/>
    </row>
    <row r="93" spans="1:14" x14ac:dyDescent="0.25">
      <c r="A93" s="40" t="s">
        <v>477</v>
      </c>
      <c r="B93" s="53" t="s">
        <v>187</v>
      </c>
      <c r="C93" s="42">
        <v>111</v>
      </c>
      <c r="D93" s="66">
        <v>65</v>
      </c>
      <c r="E93" s="42"/>
      <c r="F93" s="66">
        <v>1257</v>
      </c>
      <c r="G93" s="66"/>
      <c r="H93" s="66">
        <v>131</v>
      </c>
      <c r="I93" s="66">
        <v>76</v>
      </c>
      <c r="J93" s="66">
        <v>10</v>
      </c>
      <c r="K93" s="71"/>
      <c r="L93" s="69"/>
      <c r="M93" s="69"/>
      <c r="N93" s="69"/>
    </row>
    <row r="94" spans="1:14" x14ac:dyDescent="0.25">
      <c r="A94" s="40" t="s">
        <v>478</v>
      </c>
      <c r="B94" s="53" t="s">
        <v>189</v>
      </c>
      <c r="C94" s="42"/>
      <c r="D94" s="66"/>
      <c r="E94" s="42"/>
      <c r="F94" s="66">
        <v>2501</v>
      </c>
      <c r="G94" s="66"/>
      <c r="H94" s="66"/>
      <c r="I94" s="66"/>
      <c r="J94" s="66"/>
      <c r="K94" s="70"/>
      <c r="L94" s="60"/>
      <c r="M94" s="60"/>
      <c r="N94" s="60"/>
    </row>
    <row r="95" spans="1:14" ht="25.5" x14ac:dyDescent="0.25">
      <c r="A95" s="40" t="s">
        <v>479</v>
      </c>
      <c r="B95" s="53" t="s">
        <v>191</v>
      </c>
      <c r="C95" s="42"/>
      <c r="D95" s="66"/>
      <c r="E95" s="42"/>
      <c r="F95" s="66"/>
      <c r="G95" s="66"/>
      <c r="H95" s="66"/>
      <c r="I95" s="66"/>
      <c r="J95" s="66"/>
      <c r="K95" s="70"/>
      <c r="L95" s="60"/>
      <c r="M95" s="60"/>
      <c r="N95" s="60"/>
    </row>
    <row r="96" spans="1:14" x14ac:dyDescent="0.25">
      <c r="A96" s="40" t="s">
        <v>509</v>
      </c>
      <c r="B96" s="53" t="s">
        <v>193</v>
      </c>
      <c r="C96" s="111">
        <v>127</v>
      </c>
      <c r="D96" s="117">
        <v>196</v>
      </c>
      <c r="E96" s="42"/>
      <c r="F96" s="117"/>
      <c r="G96" s="66"/>
      <c r="H96" s="66"/>
      <c r="I96" s="66"/>
      <c r="J96" s="66"/>
      <c r="K96" s="70"/>
      <c r="L96" s="60"/>
      <c r="M96" s="60"/>
      <c r="N96" s="60"/>
    </row>
    <row r="97" spans="1:14" ht="25.5" x14ac:dyDescent="0.25">
      <c r="A97" s="40" t="s">
        <v>510</v>
      </c>
      <c r="B97" s="53" t="s">
        <v>195</v>
      </c>
      <c r="C97" s="112"/>
      <c r="D97" s="118"/>
      <c r="E97" s="42"/>
      <c r="F97" s="118"/>
      <c r="G97" s="66"/>
      <c r="H97" s="66"/>
      <c r="I97" s="66"/>
      <c r="J97" s="66"/>
      <c r="K97" s="70"/>
      <c r="L97" s="60"/>
      <c r="M97" s="60"/>
      <c r="N97" s="60"/>
    </row>
    <row r="98" spans="1:14" ht="25.5" x14ac:dyDescent="0.25">
      <c r="A98" s="40" t="s">
        <v>196</v>
      </c>
      <c r="B98" s="53" t="s">
        <v>197</v>
      </c>
      <c r="C98" s="42"/>
      <c r="D98" s="66"/>
      <c r="E98" s="42"/>
      <c r="F98" s="66"/>
      <c r="G98" s="66"/>
      <c r="H98" s="66"/>
      <c r="I98" s="66"/>
      <c r="J98" s="66"/>
      <c r="K98" s="70"/>
      <c r="L98" s="60"/>
      <c r="M98" s="60"/>
      <c r="N98" s="60"/>
    </row>
    <row r="99" spans="1:14" ht="25.5" x14ac:dyDescent="0.25">
      <c r="A99" s="40" t="s">
        <v>198</v>
      </c>
      <c r="B99" s="53" t="s">
        <v>199</v>
      </c>
      <c r="C99" s="42"/>
      <c r="D99" s="66"/>
      <c r="E99" s="42"/>
      <c r="F99" s="66"/>
      <c r="G99" s="66"/>
      <c r="H99" s="66"/>
      <c r="I99" s="66"/>
      <c r="J99" s="66"/>
      <c r="K99" s="70"/>
      <c r="L99" s="60"/>
      <c r="M99" s="60"/>
      <c r="N99" s="60"/>
    </row>
    <row r="100" spans="1:14" x14ac:dyDescent="0.25">
      <c r="A100" s="40" t="s">
        <v>200</v>
      </c>
      <c r="B100" s="53" t="s">
        <v>201</v>
      </c>
      <c r="C100" s="42"/>
      <c r="D100" s="66"/>
      <c r="E100" s="42"/>
      <c r="F100" s="66">
        <v>1500</v>
      </c>
      <c r="G100" s="66"/>
      <c r="H100" s="66"/>
      <c r="I100" s="66"/>
      <c r="J100" s="66"/>
      <c r="K100" s="70"/>
      <c r="L100" s="60"/>
      <c r="M100" s="60"/>
      <c r="N100" s="60"/>
    </row>
    <row r="101" spans="1:14" x14ac:dyDescent="0.25">
      <c r="A101" s="40" t="s">
        <v>202</v>
      </c>
      <c r="B101" s="53" t="s">
        <v>203</v>
      </c>
      <c r="C101" s="42"/>
      <c r="D101" s="66"/>
      <c r="E101" s="42"/>
      <c r="F101" s="66"/>
      <c r="G101" s="66"/>
      <c r="H101" s="66"/>
      <c r="I101" s="66"/>
      <c r="J101" s="66"/>
      <c r="K101" s="70"/>
      <c r="L101" s="60"/>
      <c r="M101" s="60"/>
      <c r="N101" s="60"/>
    </row>
    <row r="102" spans="1:14" x14ac:dyDescent="0.25">
      <c r="A102" s="40" t="s">
        <v>204</v>
      </c>
      <c r="B102" s="53" t="s">
        <v>205</v>
      </c>
      <c r="C102" s="42">
        <v>28</v>
      </c>
      <c r="D102" s="66">
        <v>28</v>
      </c>
      <c r="E102" s="42"/>
      <c r="F102" s="66"/>
      <c r="G102" s="66"/>
      <c r="H102" s="66"/>
      <c r="I102" s="66"/>
      <c r="J102" s="66"/>
      <c r="K102" s="70"/>
      <c r="L102" s="60"/>
      <c r="M102" s="60"/>
      <c r="N102" s="60"/>
    </row>
    <row r="103" spans="1:14" x14ac:dyDescent="0.25">
      <c r="A103" s="36">
        <v>11</v>
      </c>
      <c r="B103" s="52" t="s">
        <v>206</v>
      </c>
      <c r="C103" s="38">
        <f t="shared" ref="C103:N103" si="11">C104+C105+C107+C108+C109+C110+C111</f>
        <v>260</v>
      </c>
      <c r="D103" s="38">
        <f t="shared" si="11"/>
        <v>942</v>
      </c>
      <c r="E103" s="38">
        <f t="shared" si="11"/>
        <v>10</v>
      </c>
      <c r="F103" s="38">
        <f t="shared" si="11"/>
        <v>5674</v>
      </c>
      <c r="G103" s="38">
        <f t="shared" si="11"/>
        <v>0</v>
      </c>
      <c r="H103" s="38">
        <f t="shared" si="11"/>
        <v>4711</v>
      </c>
      <c r="I103" s="38">
        <f t="shared" si="11"/>
        <v>38829</v>
      </c>
      <c r="J103" s="38">
        <f t="shared" si="11"/>
        <v>6304</v>
      </c>
      <c r="K103" s="38">
        <f t="shared" si="11"/>
        <v>0</v>
      </c>
      <c r="L103" s="38">
        <f t="shared" si="11"/>
        <v>0</v>
      </c>
      <c r="M103" s="38">
        <f t="shared" si="11"/>
        <v>0</v>
      </c>
      <c r="N103" s="38">
        <f t="shared" si="11"/>
        <v>0</v>
      </c>
    </row>
    <row r="104" spans="1:14" x14ac:dyDescent="0.25">
      <c r="A104" s="40" t="s">
        <v>207</v>
      </c>
      <c r="B104" s="53" t="s">
        <v>87</v>
      </c>
      <c r="C104" s="42"/>
      <c r="D104" s="66"/>
      <c r="E104" s="42"/>
      <c r="F104" s="66">
        <v>2272</v>
      </c>
      <c r="G104" s="66"/>
      <c r="H104" s="66">
        <v>4511</v>
      </c>
      <c r="I104" s="66">
        <v>38729</v>
      </c>
      <c r="J104" s="66">
        <v>6304</v>
      </c>
      <c r="K104" s="70"/>
      <c r="L104" s="60"/>
      <c r="M104" s="60"/>
      <c r="N104" s="60"/>
    </row>
    <row r="105" spans="1:14" x14ac:dyDescent="0.25">
      <c r="A105" s="40" t="s">
        <v>208</v>
      </c>
      <c r="B105" s="53" t="s">
        <v>209</v>
      </c>
      <c r="C105" s="111">
        <v>140</v>
      </c>
      <c r="D105" s="117">
        <v>867</v>
      </c>
      <c r="E105" s="42"/>
      <c r="F105" s="66"/>
      <c r="G105" s="66"/>
      <c r="H105" s="117">
        <v>200</v>
      </c>
      <c r="I105" s="117">
        <v>100</v>
      </c>
      <c r="J105" s="66"/>
      <c r="K105" s="70"/>
      <c r="L105" s="60"/>
      <c r="M105" s="60"/>
      <c r="N105" s="60"/>
    </row>
    <row r="106" spans="1:14" x14ac:dyDescent="0.25">
      <c r="A106" s="40" t="s">
        <v>210</v>
      </c>
      <c r="B106" s="53" t="s">
        <v>211</v>
      </c>
      <c r="C106" s="112"/>
      <c r="D106" s="118"/>
      <c r="E106" s="42"/>
      <c r="F106" s="66"/>
      <c r="G106" s="66"/>
      <c r="H106" s="118"/>
      <c r="I106" s="118"/>
      <c r="J106" s="66"/>
      <c r="K106" s="70"/>
      <c r="L106" s="60"/>
      <c r="M106" s="60"/>
      <c r="N106" s="60"/>
    </row>
    <row r="107" spans="1:14" x14ac:dyDescent="0.25">
      <c r="A107" s="40" t="s">
        <v>212</v>
      </c>
      <c r="B107" s="53" t="s">
        <v>213</v>
      </c>
      <c r="C107" s="42"/>
      <c r="D107" s="66"/>
      <c r="E107" s="42"/>
      <c r="F107" s="66">
        <v>2213</v>
      </c>
      <c r="G107" s="66"/>
      <c r="H107" s="66"/>
      <c r="I107" s="66"/>
      <c r="J107" s="66"/>
      <c r="K107" s="70"/>
      <c r="L107" s="60"/>
      <c r="M107" s="60"/>
      <c r="N107" s="60"/>
    </row>
    <row r="108" spans="1:14" x14ac:dyDescent="0.25">
      <c r="A108" s="40" t="s">
        <v>214</v>
      </c>
      <c r="B108" s="53" t="s">
        <v>215</v>
      </c>
      <c r="C108" s="42"/>
      <c r="D108" s="66"/>
      <c r="E108" s="42"/>
      <c r="F108" s="66">
        <v>1183</v>
      </c>
      <c r="G108" s="66"/>
      <c r="H108" s="66"/>
      <c r="I108" s="66"/>
      <c r="J108" s="66"/>
      <c r="K108" s="70"/>
      <c r="L108" s="60"/>
      <c r="M108" s="60"/>
      <c r="N108" s="60"/>
    </row>
    <row r="109" spans="1:14" x14ac:dyDescent="0.25">
      <c r="A109" s="40" t="s">
        <v>216</v>
      </c>
      <c r="B109" s="53" t="s">
        <v>217</v>
      </c>
      <c r="C109" s="42">
        <v>45</v>
      </c>
      <c r="D109" s="66">
        <v>25</v>
      </c>
      <c r="E109" s="42">
        <v>10</v>
      </c>
      <c r="F109" s="66">
        <v>6</v>
      </c>
      <c r="G109" s="66"/>
      <c r="H109" s="66"/>
      <c r="I109" s="66"/>
      <c r="J109" s="66"/>
      <c r="K109" s="70"/>
      <c r="L109" s="60"/>
      <c r="M109" s="60"/>
      <c r="N109" s="60"/>
    </row>
    <row r="110" spans="1:14" x14ac:dyDescent="0.25">
      <c r="A110" s="40" t="s">
        <v>218</v>
      </c>
      <c r="B110" s="53" t="s">
        <v>219</v>
      </c>
      <c r="C110" s="42">
        <v>75</v>
      </c>
      <c r="D110" s="66">
        <v>50</v>
      </c>
      <c r="E110" s="42"/>
      <c r="F110" s="66"/>
      <c r="G110" s="66"/>
      <c r="H110" s="66"/>
      <c r="I110" s="66"/>
      <c r="J110" s="66"/>
      <c r="K110" s="70"/>
      <c r="L110" s="60"/>
      <c r="M110" s="60"/>
      <c r="N110" s="60"/>
    </row>
    <row r="111" spans="1:14" x14ac:dyDescent="0.25">
      <c r="A111" s="40" t="s">
        <v>220</v>
      </c>
      <c r="B111" s="53" t="s">
        <v>203</v>
      </c>
      <c r="C111" s="42"/>
      <c r="D111" s="66"/>
      <c r="E111" s="42"/>
      <c r="F111" s="66"/>
      <c r="G111" s="66"/>
      <c r="H111" s="66"/>
      <c r="I111" s="66"/>
      <c r="J111" s="66"/>
      <c r="K111" s="70"/>
      <c r="L111" s="60"/>
      <c r="M111" s="60"/>
      <c r="N111" s="60"/>
    </row>
    <row r="112" spans="1:14" x14ac:dyDescent="0.25">
      <c r="A112" s="36">
        <v>12</v>
      </c>
      <c r="B112" s="52" t="s">
        <v>221</v>
      </c>
      <c r="C112" s="38">
        <f t="shared" ref="C112:N112" si="12">C113+C114+C115+C117+C118</f>
        <v>1999</v>
      </c>
      <c r="D112" s="38">
        <f t="shared" si="12"/>
        <v>2307</v>
      </c>
      <c r="E112" s="38">
        <f t="shared" si="12"/>
        <v>0</v>
      </c>
      <c r="F112" s="38">
        <f t="shared" si="12"/>
        <v>2522</v>
      </c>
      <c r="G112" s="38">
        <f t="shared" si="12"/>
        <v>0</v>
      </c>
      <c r="H112" s="38">
        <f t="shared" si="12"/>
        <v>9476</v>
      </c>
      <c r="I112" s="38">
        <f t="shared" si="12"/>
        <v>63156</v>
      </c>
      <c r="J112" s="38">
        <f t="shared" si="12"/>
        <v>668</v>
      </c>
      <c r="K112" s="38">
        <f t="shared" si="12"/>
        <v>0</v>
      </c>
      <c r="L112" s="38">
        <f t="shared" si="12"/>
        <v>0</v>
      </c>
      <c r="M112" s="38">
        <f t="shared" si="12"/>
        <v>0</v>
      </c>
      <c r="N112" s="38">
        <f t="shared" si="12"/>
        <v>0</v>
      </c>
    </row>
    <row r="113" spans="1:14" ht="25.5" x14ac:dyDescent="0.25">
      <c r="A113" s="40" t="s">
        <v>222</v>
      </c>
      <c r="B113" s="53" t="s">
        <v>223</v>
      </c>
      <c r="C113" s="42"/>
      <c r="D113" s="66"/>
      <c r="E113" s="42"/>
      <c r="F113" s="72">
        <v>244</v>
      </c>
      <c r="G113" s="66"/>
      <c r="H113" s="117">
        <v>9271</v>
      </c>
      <c r="I113" s="117">
        <v>62816</v>
      </c>
      <c r="J113" s="117">
        <v>668</v>
      </c>
      <c r="K113" s="70"/>
      <c r="L113" s="60"/>
      <c r="M113" s="60"/>
      <c r="N113" s="60"/>
    </row>
    <row r="114" spans="1:14" ht="25.5" x14ac:dyDescent="0.25">
      <c r="A114" s="40" t="s">
        <v>224</v>
      </c>
      <c r="B114" s="53" t="s">
        <v>183</v>
      </c>
      <c r="C114" s="42"/>
      <c r="D114" s="66"/>
      <c r="E114" s="42"/>
      <c r="F114" s="73">
        <v>2278</v>
      </c>
      <c r="G114" s="66"/>
      <c r="H114" s="118"/>
      <c r="I114" s="118"/>
      <c r="J114" s="118"/>
      <c r="K114" s="70"/>
      <c r="L114" s="60"/>
      <c r="M114" s="60"/>
      <c r="N114" s="60"/>
    </row>
    <row r="115" spans="1:14" x14ac:dyDescent="0.25">
      <c r="A115" s="40" t="s">
        <v>225</v>
      </c>
      <c r="B115" s="53" t="s">
        <v>226</v>
      </c>
      <c r="C115" s="111">
        <v>1999</v>
      </c>
      <c r="D115" s="117">
        <v>2279</v>
      </c>
      <c r="E115" s="42"/>
      <c r="F115" s="66"/>
      <c r="G115" s="66"/>
      <c r="H115" s="117">
        <v>205</v>
      </c>
      <c r="I115" s="117">
        <v>340</v>
      </c>
      <c r="J115" s="66"/>
      <c r="K115" s="70"/>
      <c r="L115" s="60"/>
      <c r="M115" s="60"/>
      <c r="N115" s="60"/>
    </row>
    <row r="116" spans="1:14" x14ac:dyDescent="0.25">
      <c r="A116" s="40" t="s">
        <v>227</v>
      </c>
      <c r="B116" s="53" t="s">
        <v>228</v>
      </c>
      <c r="C116" s="112"/>
      <c r="D116" s="118"/>
      <c r="E116" s="42"/>
      <c r="F116" s="66"/>
      <c r="G116" s="66"/>
      <c r="H116" s="118"/>
      <c r="I116" s="118"/>
      <c r="J116" s="66"/>
      <c r="K116" s="70"/>
      <c r="L116" s="60"/>
      <c r="M116" s="60"/>
      <c r="N116" s="60"/>
    </row>
    <row r="117" spans="1:14" x14ac:dyDescent="0.25">
      <c r="A117" s="40" t="s">
        <v>229</v>
      </c>
      <c r="B117" s="53" t="s">
        <v>230</v>
      </c>
      <c r="C117" s="42"/>
      <c r="D117" s="66"/>
      <c r="E117" s="42"/>
      <c r="F117" s="66"/>
      <c r="G117" s="66"/>
      <c r="H117" s="66"/>
      <c r="I117" s="66"/>
      <c r="J117" s="66"/>
      <c r="K117" s="70"/>
      <c r="L117" s="60"/>
      <c r="M117" s="60"/>
      <c r="N117" s="60"/>
    </row>
    <row r="118" spans="1:14" x14ac:dyDescent="0.25">
      <c r="A118" s="40" t="s">
        <v>231</v>
      </c>
      <c r="B118" s="53" t="s">
        <v>232</v>
      </c>
      <c r="C118" s="42"/>
      <c r="D118" s="66">
        <v>28</v>
      </c>
      <c r="E118" s="42"/>
      <c r="F118" s="66"/>
      <c r="G118" s="66"/>
      <c r="H118" s="66"/>
      <c r="I118" s="66"/>
      <c r="J118" s="66"/>
      <c r="K118" s="70"/>
      <c r="L118" s="60"/>
      <c r="M118" s="60"/>
      <c r="N118" s="60"/>
    </row>
    <row r="119" spans="1:14" x14ac:dyDescent="0.25">
      <c r="A119" s="36">
        <v>13</v>
      </c>
      <c r="B119" s="52" t="s">
        <v>233</v>
      </c>
      <c r="C119" s="38">
        <f t="shared" ref="C119:N119" si="13">C120+C121+C122+C123</f>
        <v>136</v>
      </c>
      <c r="D119" s="38">
        <f t="shared" si="13"/>
        <v>816</v>
      </c>
      <c r="E119" s="38">
        <f t="shared" si="13"/>
        <v>0</v>
      </c>
      <c r="F119" s="38">
        <f t="shared" si="13"/>
        <v>18619</v>
      </c>
      <c r="G119" s="38">
        <f t="shared" si="13"/>
        <v>0</v>
      </c>
      <c r="H119" s="38">
        <f t="shared" si="13"/>
        <v>20139</v>
      </c>
      <c r="I119" s="38">
        <f t="shared" si="13"/>
        <v>159204</v>
      </c>
      <c r="J119" s="38">
        <f t="shared" si="13"/>
        <v>2365</v>
      </c>
      <c r="K119" s="38">
        <f t="shared" si="13"/>
        <v>0</v>
      </c>
      <c r="L119" s="38">
        <f t="shared" si="13"/>
        <v>0</v>
      </c>
      <c r="M119" s="38">
        <f t="shared" si="13"/>
        <v>0</v>
      </c>
      <c r="N119" s="38">
        <f t="shared" si="13"/>
        <v>0</v>
      </c>
    </row>
    <row r="120" spans="1:14" x14ac:dyDescent="0.25">
      <c r="A120" s="40" t="s">
        <v>234</v>
      </c>
      <c r="B120" s="53" t="s">
        <v>87</v>
      </c>
      <c r="C120" s="42"/>
      <c r="D120" s="66"/>
      <c r="E120" s="42"/>
      <c r="F120" s="66">
        <v>16558</v>
      </c>
      <c r="G120" s="66"/>
      <c r="H120" s="66">
        <v>20124</v>
      </c>
      <c r="I120" s="66">
        <v>159134</v>
      </c>
      <c r="J120" s="66">
        <v>2365</v>
      </c>
      <c r="K120" s="70"/>
      <c r="L120" s="60"/>
      <c r="M120" s="60"/>
      <c r="N120" s="60"/>
    </row>
    <row r="121" spans="1:14" x14ac:dyDescent="0.25">
      <c r="A121" s="40" t="s">
        <v>235</v>
      </c>
      <c r="B121" s="53" t="s">
        <v>236</v>
      </c>
      <c r="C121" s="42"/>
      <c r="D121" s="66">
        <v>528</v>
      </c>
      <c r="E121" s="42"/>
      <c r="F121" s="66"/>
      <c r="G121" s="66"/>
      <c r="H121" s="66">
        <v>15</v>
      </c>
      <c r="I121" s="66">
        <v>70</v>
      </c>
      <c r="J121" s="66"/>
      <c r="K121" s="70"/>
      <c r="L121" s="60"/>
      <c r="M121" s="60"/>
      <c r="N121" s="60"/>
    </row>
    <row r="122" spans="1:14" ht="25.5" x14ac:dyDescent="0.25">
      <c r="A122" s="40" t="s">
        <v>237</v>
      </c>
      <c r="B122" s="53" t="s">
        <v>238</v>
      </c>
      <c r="C122" s="42"/>
      <c r="D122" s="66"/>
      <c r="E122" s="42"/>
      <c r="F122" s="66">
        <v>2061</v>
      </c>
      <c r="G122" s="66"/>
      <c r="H122" s="66"/>
      <c r="I122" s="66"/>
      <c r="J122" s="66"/>
      <c r="K122" s="70"/>
      <c r="L122" s="60"/>
      <c r="M122" s="60"/>
      <c r="N122" s="60"/>
    </row>
    <row r="123" spans="1:14" ht="25.5" x14ac:dyDescent="0.25">
      <c r="A123" s="40" t="s">
        <v>239</v>
      </c>
      <c r="B123" s="53" t="s">
        <v>240</v>
      </c>
      <c r="C123" s="42">
        <v>136</v>
      </c>
      <c r="D123" s="66">
        <v>288</v>
      </c>
      <c r="E123" s="42"/>
      <c r="F123" s="66"/>
      <c r="G123" s="66"/>
      <c r="H123" s="66"/>
      <c r="I123" s="66"/>
      <c r="J123" s="66"/>
      <c r="K123" s="70"/>
      <c r="L123" s="60"/>
      <c r="M123" s="60"/>
      <c r="N123" s="60"/>
    </row>
    <row r="124" spans="1:14" x14ac:dyDescent="0.25">
      <c r="A124" s="36">
        <v>14</v>
      </c>
      <c r="B124" s="52" t="s">
        <v>241</v>
      </c>
      <c r="C124" s="38">
        <f t="shared" ref="C124:N124" si="14">C125+C126+C128+C129+C130+C131+C132+C133+C134</f>
        <v>1738</v>
      </c>
      <c r="D124" s="38">
        <f t="shared" si="14"/>
        <v>2388</v>
      </c>
      <c r="E124" s="38">
        <f t="shared" si="14"/>
        <v>0</v>
      </c>
      <c r="F124" s="38">
        <f t="shared" si="14"/>
        <v>50583</v>
      </c>
      <c r="G124" s="38">
        <f t="shared" si="14"/>
        <v>0</v>
      </c>
      <c r="H124" s="38">
        <f t="shared" si="14"/>
        <v>10480</v>
      </c>
      <c r="I124" s="38">
        <f t="shared" si="14"/>
        <v>45226</v>
      </c>
      <c r="J124" s="38">
        <f t="shared" si="14"/>
        <v>18520</v>
      </c>
      <c r="K124" s="38">
        <f t="shared" si="14"/>
        <v>0</v>
      </c>
      <c r="L124" s="38">
        <f t="shared" si="14"/>
        <v>0</v>
      </c>
      <c r="M124" s="38">
        <f t="shared" si="14"/>
        <v>0</v>
      </c>
      <c r="N124" s="38">
        <f t="shared" si="14"/>
        <v>0</v>
      </c>
    </row>
    <row r="125" spans="1:14" x14ac:dyDescent="0.25">
      <c r="A125" s="40" t="s">
        <v>242</v>
      </c>
      <c r="B125" s="53" t="s">
        <v>87</v>
      </c>
      <c r="C125" s="42"/>
      <c r="D125" s="66"/>
      <c r="E125" s="42"/>
      <c r="F125" s="66">
        <v>37080</v>
      </c>
      <c r="G125" s="66"/>
      <c r="H125" s="66">
        <v>10330</v>
      </c>
      <c r="I125" s="66">
        <v>45126</v>
      </c>
      <c r="J125" s="66">
        <v>18520</v>
      </c>
      <c r="K125" s="70"/>
      <c r="L125" s="60"/>
      <c r="M125" s="60"/>
      <c r="N125" s="60"/>
    </row>
    <row r="126" spans="1:14" x14ac:dyDescent="0.25">
      <c r="A126" s="40" t="s">
        <v>243</v>
      </c>
      <c r="B126" s="53" t="s">
        <v>244</v>
      </c>
      <c r="C126" s="111">
        <v>690</v>
      </c>
      <c r="D126" s="117">
        <v>470</v>
      </c>
      <c r="E126" s="42"/>
      <c r="F126" s="66"/>
      <c r="G126" s="66"/>
      <c r="H126" s="117">
        <v>150</v>
      </c>
      <c r="I126" s="117">
        <v>100</v>
      </c>
      <c r="J126" s="66"/>
      <c r="K126" s="70"/>
      <c r="L126" s="60"/>
      <c r="M126" s="60"/>
      <c r="N126" s="60"/>
    </row>
    <row r="127" spans="1:14" x14ac:dyDescent="0.25">
      <c r="A127" s="40" t="s">
        <v>245</v>
      </c>
      <c r="B127" s="53" t="s">
        <v>246</v>
      </c>
      <c r="C127" s="112"/>
      <c r="D127" s="118"/>
      <c r="E127" s="42"/>
      <c r="F127" s="66"/>
      <c r="G127" s="66"/>
      <c r="H127" s="118"/>
      <c r="I127" s="118"/>
      <c r="J127" s="66"/>
      <c r="K127" s="70"/>
      <c r="L127" s="60"/>
      <c r="M127" s="60"/>
      <c r="N127" s="60"/>
    </row>
    <row r="128" spans="1:14" x14ac:dyDescent="0.25">
      <c r="A128" s="40" t="s">
        <v>247</v>
      </c>
      <c r="B128" s="53" t="s">
        <v>248</v>
      </c>
      <c r="C128" s="111">
        <v>365</v>
      </c>
      <c r="D128" s="117">
        <v>920</v>
      </c>
      <c r="E128" s="42"/>
      <c r="F128" s="117">
        <v>4920</v>
      </c>
      <c r="G128" s="66"/>
      <c r="H128" s="66"/>
      <c r="I128" s="66"/>
      <c r="J128" s="66"/>
      <c r="K128" s="70"/>
      <c r="L128" s="60"/>
      <c r="M128" s="60"/>
      <c r="N128" s="60"/>
    </row>
    <row r="129" spans="1:14" x14ac:dyDescent="0.25">
      <c r="A129" s="40" t="s">
        <v>249</v>
      </c>
      <c r="B129" s="53" t="s">
        <v>250</v>
      </c>
      <c r="C129" s="114"/>
      <c r="D129" s="119"/>
      <c r="E129" s="42"/>
      <c r="F129" s="119"/>
      <c r="G129" s="66"/>
      <c r="H129" s="66"/>
      <c r="I129" s="66"/>
      <c r="J129" s="66"/>
      <c r="K129" s="70"/>
      <c r="L129" s="60"/>
      <c r="M129" s="60"/>
      <c r="N129" s="60"/>
    </row>
    <row r="130" spans="1:14" x14ac:dyDescent="0.25">
      <c r="A130" s="40" t="s">
        <v>251</v>
      </c>
      <c r="B130" s="53" t="s">
        <v>252</v>
      </c>
      <c r="C130" s="112"/>
      <c r="D130" s="118"/>
      <c r="E130" s="42"/>
      <c r="F130" s="118"/>
      <c r="G130" s="66"/>
      <c r="H130" s="66"/>
      <c r="I130" s="66"/>
      <c r="J130" s="66"/>
      <c r="K130" s="70"/>
      <c r="L130" s="60"/>
      <c r="M130" s="60"/>
      <c r="N130" s="60"/>
    </row>
    <row r="131" spans="1:14" x14ac:dyDescent="0.25">
      <c r="A131" s="40" t="s">
        <v>253</v>
      </c>
      <c r="B131" s="53" t="s">
        <v>254</v>
      </c>
      <c r="C131" s="42"/>
      <c r="D131" s="66"/>
      <c r="E131" s="42"/>
      <c r="F131" s="66">
        <v>2425</v>
      </c>
      <c r="G131" s="66"/>
      <c r="H131" s="66"/>
      <c r="I131" s="66"/>
      <c r="J131" s="66"/>
      <c r="K131" s="70"/>
      <c r="L131" s="60"/>
      <c r="M131" s="60"/>
      <c r="N131" s="60"/>
    </row>
    <row r="132" spans="1:14" ht="25.5" x14ac:dyDescent="0.25">
      <c r="A132" s="40" t="s">
        <v>255</v>
      </c>
      <c r="B132" s="53" t="s">
        <v>256</v>
      </c>
      <c r="C132" s="42"/>
      <c r="D132" s="66"/>
      <c r="E132" s="42"/>
      <c r="F132" s="66">
        <v>6158</v>
      </c>
      <c r="G132" s="66"/>
      <c r="H132" s="66"/>
      <c r="I132" s="66"/>
      <c r="J132" s="66"/>
      <c r="K132" s="70"/>
      <c r="L132" s="60"/>
      <c r="M132" s="60"/>
      <c r="N132" s="60"/>
    </row>
    <row r="133" spans="1:14" x14ac:dyDescent="0.25">
      <c r="A133" s="40" t="s">
        <v>257</v>
      </c>
      <c r="B133" s="53" t="s">
        <v>258</v>
      </c>
      <c r="C133" s="42">
        <v>489</v>
      </c>
      <c r="D133" s="66">
        <v>719</v>
      </c>
      <c r="E133" s="42"/>
      <c r="F133" s="66"/>
      <c r="G133" s="66"/>
      <c r="H133" s="66"/>
      <c r="I133" s="66"/>
      <c r="J133" s="66"/>
      <c r="K133" s="70"/>
      <c r="L133" s="60"/>
      <c r="M133" s="60"/>
      <c r="N133" s="60"/>
    </row>
    <row r="134" spans="1:14" x14ac:dyDescent="0.25">
      <c r="A134" s="40" t="s">
        <v>259</v>
      </c>
      <c r="B134" s="53" t="s">
        <v>260</v>
      </c>
      <c r="C134" s="42">
        <v>194</v>
      </c>
      <c r="D134" s="66">
        <v>279</v>
      </c>
      <c r="E134" s="42"/>
      <c r="F134" s="66"/>
      <c r="G134" s="66"/>
      <c r="H134" s="66"/>
      <c r="I134" s="66"/>
      <c r="J134" s="66"/>
      <c r="K134" s="70"/>
      <c r="L134" s="60"/>
      <c r="M134" s="60"/>
      <c r="N134" s="60"/>
    </row>
    <row r="135" spans="1:14" x14ac:dyDescent="0.25">
      <c r="A135" s="36">
        <v>15</v>
      </c>
      <c r="B135" s="52" t="s">
        <v>261</v>
      </c>
      <c r="C135" s="38">
        <f t="shared" ref="C135:N135" si="15">C136+C137</f>
        <v>7656</v>
      </c>
      <c r="D135" s="38">
        <f t="shared" si="15"/>
        <v>31360</v>
      </c>
      <c r="E135" s="38">
        <f t="shared" si="15"/>
        <v>0</v>
      </c>
      <c r="F135" s="38">
        <f t="shared" si="15"/>
        <v>0</v>
      </c>
      <c r="G135" s="38">
        <f t="shared" si="15"/>
        <v>0</v>
      </c>
      <c r="H135" s="38">
        <f t="shared" si="15"/>
        <v>2000</v>
      </c>
      <c r="I135" s="38">
        <f t="shared" si="15"/>
        <v>8000</v>
      </c>
      <c r="J135" s="38">
        <f t="shared" si="15"/>
        <v>0</v>
      </c>
      <c r="K135" s="38">
        <f t="shared" si="15"/>
        <v>0</v>
      </c>
      <c r="L135" s="38">
        <f t="shared" si="15"/>
        <v>0</v>
      </c>
      <c r="M135" s="38">
        <f t="shared" si="15"/>
        <v>0</v>
      </c>
      <c r="N135" s="38">
        <f t="shared" si="15"/>
        <v>0</v>
      </c>
    </row>
    <row r="136" spans="1:14" x14ac:dyDescent="0.25">
      <c r="A136" s="40" t="s">
        <v>262</v>
      </c>
      <c r="B136" s="53" t="s">
        <v>263</v>
      </c>
      <c r="C136" s="42">
        <v>7610</v>
      </c>
      <c r="D136" s="66">
        <v>31267</v>
      </c>
      <c r="E136" s="42"/>
      <c r="F136" s="66"/>
      <c r="G136" s="66"/>
      <c r="H136" s="66">
        <v>2000</v>
      </c>
      <c r="I136" s="66">
        <v>8000</v>
      </c>
      <c r="J136" s="66"/>
      <c r="K136" s="70"/>
      <c r="L136" s="60"/>
      <c r="M136" s="60"/>
      <c r="N136" s="60"/>
    </row>
    <row r="137" spans="1:14" x14ac:dyDescent="0.25">
      <c r="A137" s="40" t="s">
        <v>264</v>
      </c>
      <c r="B137" s="53" t="s">
        <v>265</v>
      </c>
      <c r="C137" s="42">
        <v>46</v>
      </c>
      <c r="D137" s="66">
        <v>93</v>
      </c>
      <c r="E137" s="42"/>
      <c r="F137" s="66"/>
      <c r="G137" s="66"/>
      <c r="H137" s="66"/>
      <c r="I137" s="66"/>
      <c r="J137" s="66"/>
      <c r="K137" s="70"/>
      <c r="L137" s="60"/>
      <c r="M137" s="60"/>
      <c r="N137" s="60"/>
    </row>
    <row r="138" spans="1:14" x14ac:dyDescent="0.25">
      <c r="A138" s="36">
        <v>16</v>
      </c>
      <c r="B138" s="52" t="s">
        <v>266</v>
      </c>
      <c r="C138" s="38">
        <f t="shared" ref="C138:N138" si="16">C139+C140+C141+C142+C143+C144+C145+C146</f>
        <v>324</v>
      </c>
      <c r="D138" s="38">
        <f t="shared" si="16"/>
        <v>323</v>
      </c>
      <c r="E138" s="38">
        <f t="shared" si="16"/>
        <v>0</v>
      </c>
      <c r="F138" s="38">
        <f t="shared" si="16"/>
        <v>2332</v>
      </c>
      <c r="G138" s="38">
        <f t="shared" si="16"/>
        <v>0</v>
      </c>
      <c r="H138" s="38">
        <f t="shared" si="16"/>
        <v>14383</v>
      </c>
      <c r="I138" s="38">
        <f t="shared" si="16"/>
        <v>3129</v>
      </c>
      <c r="J138" s="38">
        <f t="shared" si="16"/>
        <v>39522</v>
      </c>
      <c r="K138" s="38">
        <f t="shared" si="16"/>
        <v>0</v>
      </c>
      <c r="L138" s="38">
        <f t="shared" si="16"/>
        <v>0</v>
      </c>
      <c r="M138" s="38">
        <f t="shared" si="16"/>
        <v>0</v>
      </c>
      <c r="N138" s="38">
        <f t="shared" si="16"/>
        <v>0</v>
      </c>
    </row>
    <row r="139" spans="1:14" x14ac:dyDescent="0.25">
      <c r="A139" s="40" t="s">
        <v>267</v>
      </c>
      <c r="B139" s="53" t="s">
        <v>87</v>
      </c>
      <c r="C139" s="42"/>
      <c r="D139" s="66"/>
      <c r="E139" s="42"/>
      <c r="F139" s="66">
        <v>2332</v>
      </c>
      <c r="G139" s="66"/>
      <c r="H139" s="66">
        <v>14383</v>
      </c>
      <c r="I139" s="66">
        <v>3129</v>
      </c>
      <c r="J139" s="66">
        <v>39522</v>
      </c>
      <c r="K139" s="70"/>
      <c r="L139" s="60"/>
      <c r="M139" s="60"/>
      <c r="N139" s="60"/>
    </row>
    <row r="140" spans="1:14" ht="25.5" x14ac:dyDescent="0.25">
      <c r="A140" s="40" t="s">
        <v>268</v>
      </c>
      <c r="B140" s="53" t="s">
        <v>269</v>
      </c>
      <c r="C140" s="42"/>
      <c r="D140" s="66"/>
      <c r="E140" s="42"/>
      <c r="F140" s="66"/>
      <c r="G140" s="66"/>
      <c r="H140" s="66"/>
      <c r="I140" s="66"/>
      <c r="J140" s="66"/>
      <c r="K140" s="70"/>
      <c r="L140" s="60"/>
      <c r="M140" s="60"/>
      <c r="N140" s="60"/>
    </row>
    <row r="141" spans="1:14" ht="25.5" x14ac:dyDescent="0.25">
      <c r="A141" s="40" t="s">
        <v>270</v>
      </c>
      <c r="B141" s="53" t="s">
        <v>271</v>
      </c>
      <c r="C141" s="42"/>
      <c r="D141" s="66"/>
      <c r="E141" s="42"/>
      <c r="F141" s="66"/>
      <c r="G141" s="66"/>
      <c r="H141" s="66"/>
      <c r="I141" s="66"/>
      <c r="J141" s="66"/>
      <c r="K141" s="70"/>
      <c r="L141" s="60"/>
      <c r="M141" s="60"/>
      <c r="N141" s="60"/>
    </row>
    <row r="142" spans="1:14" ht="25.5" x14ac:dyDescent="0.25">
      <c r="A142" s="40" t="s">
        <v>272</v>
      </c>
      <c r="B142" s="53" t="s">
        <v>273</v>
      </c>
      <c r="C142" s="42"/>
      <c r="D142" s="66"/>
      <c r="E142" s="42"/>
      <c r="F142" s="66"/>
      <c r="G142" s="66"/>
      <c r="H142" s="66"/>
      <c r="I142" s="66"/>
      <c r="J142" s="66"/>
      <c r="K142" s="70"/>
      <c r="L142" s="60"/>
      <c r="M142" s="60"/>
      <c r="N142" s="60"/>
    </row>
    <row r="143" spans="1:14" x14ac:dyDescent="0.25">
      <c r="A143" s="40" t="s">
        <v>274</v>
      </c>
      <c r="B143" s="53" t="s">
        <v>275</v>
      </c>
      <c r="C143" s="42">
        <v>324</v>
      </c>
      <c r="D143" s="66">
        <v>323</v>
      </c>
      <c r="E143" s="42"/>
      <c r="F143" s="66"/>
      <c r="G143" s="66"/>
      <c r="H143" s="66"/>
      <c r="I143" s="66"/>
      <c r="J143" s="66"/>
      <c r="K143" s="70"/>
      <c r="L143" s="60"/>
      <c r="M143" s="60"/>
      <c r="N143" s="60"/>
    </row>
    <row r="144" spans="1:14" ht="25.5" x14ac:dyDescent="0.25">
      <c r="A144" s="40" t="s">
        <v>277</v>
      </c>
      <c r="B144" s="53" t="s">
        <v>278</v>
      </c>
      <c r="C144" s="42"/>
      <c r="D144" s="66"/>
      <c r="E144" s="42"/>
      <c r="F144" s="66"/>
      <c r="G144" s="66"/>
      <c r="H144" s="66"/>
      <c r="I144" s="66"/>
      <c r="J144" s="66"/>
      <c r="K144" s="70"/>
      <c r="L144" s="60"/>
      <c r="M144" s="60"/>
      <c r="N144" s="60"/>
    </row>
    <row r="145" spans="1:14" ht="25.5" x14ac:dyDescent="0.25">
      <c r="A145" s="40" t="s">
        <v>279</v>
      </c>
      <c r="B145" s="53" t="s">
        <v>280</v>
      </c>
      <c r="C145" s="42"/>
      <c r="D145" s="66"/>
      <c r="E145" s="42"/>
      <c r="F145" s="66"/>
      <c r="G145" s="66"/>
      <c r="H145" s="66"/>
      <c r="I145" s="66"/>
      <c r="J145" s="66"/>
      <c r="K145" s="70"/>
      <c r="L145" s="60"/>
      <c r="M145" s="60"/>
      <c r="N145" s="60"/>
    </row>
    <row r="146" spans="1:14" ht="25.5" x14ac:dyDescent="0.25">
      <c r="A146" s="40" t="s">
        <v>281</v>
      </c>
      <c r="B146" s="53" t="s">
        <v>282</v>
      </c>
      <c r="C146" s="42"/>
      <c r="D146" s="66"/>
      <c r="E146" s="42"/>
      <c r="F146" s="66"/>
      <c r="G146" s="66"/>
      <c r="H146" s="66"/>
      <c r="I146" s="66"/>
      <c r="J146" s="66"/>
      <c r="K146" s="70"/>
      <c r="L146" s="60"/>
      <c r="M146" s="60"/>
      <c r="N146" s="60"/>
    </row>
    <row r="147" spans="1:14" x14ac:dyDescent="0.25">
      <c r="A147" s="36">
        <v>17</v>
      </c>
      <c r="B147" s="52" t="s">
        <v>283</v>
      </c>
      <c r="C147" s="38">
        <f t="shared" ref="C147:N147" si="17">C148+C149+C150+C151+C152+C153</f>
        <v>323</v>
      </c>
      <c r="D147" s="38">
        <f t="shared" si="17"/>
        <v>0</v>
      </c>
      <c r="E147" s="38">
        <f t="shared" si="17"/>
        <v>0</v>
      </c>
      <c r="F147" s="38">
        <f t="shared" si="17"/>
        <v>379</v>
      </c>
      <c r="G147" s="38">
        <f t="shared" si="17"/>
        <v>0</v>
      </c>
      <c r="H147" s="38">
        <f t="shared" si="17"/>
        <v>1109</v>
      </c>
      <c r="I147" s="38">
        <f t="shared" si="17"/>
        <v>2574</v>
      </c>
      <c r="J147" s="38">
        <f t="shared" si="17"/>
        <v>1210</v>
      </c>
      <c r="K147" s="38">
        <f t="shared" si="17"/>
        <v>0</v>
      </c>
      <c r="L147" s="38">
        <f t="shared" si="17"/>
        <v>0</v>
      </c>
      <c r="M147" s="38">
        <f t="shared" si="17"/>
        <v>0</v>
      </c>
      <c r="N147" s="38">
        <f t="shared" si="17"/>
        <v>0</v>
      </c>
    </row>
    <row r="148" spans="1:14" ht="25.5" x14ac:dyDescent="0.25">
      <c r="A148" s="40" t="s">
        <v>284</v>
      </c>
      <c r="B148" s="53" t="s">
        <v>129</v>
      </c>
      <c r="C148" s="42"/>
      <c r="D148" s="66"/>
      <c r="E148" s="42"/>
      <c r="F148" s="66">
        <v>319</v>
      </c>
      <c r="G148" s="66"/>
      <c r="H148" s="66">
        <v>894</v>
      </c>
      <c r="I148" s="66">
        <v>2536</v>
      </c>
      <c r="J148" s="66">
        <v>1210</v>
      </c>
      <c r="K148" s="70"/>
      <c r="L148" s="60"/>
      <c r="M148" s="60"/>
      <c r="N148" s="60"/>
    </row>
    <row r="149" spans="1:14" x14ac:dyDescent="0.25">
      <c r="A149" s="40" t="s">
        <v>285</v>
      </c>
      <c r="B149" s="53" t="s">
        <v>286</v>
      </c>
      <c r="C149" s="42"/>
      <c r="D149" s="66"/>
      <c r="E149" s="42"/>
      <c r="F149" s="66"/>
      <c r="G149" s="66"/>
      <c r="H149" s="66">
        <v>215</v>
      </c>
      <c r="I149" s="66">
        <v>38</v>
      </c>
      <c r="J149" s="66"/>
      <c r="K149" s="70"/>
      <c r="L149" s="60"/>
      <c r="M149" s="60"/>
      <c r="N149" s="60"/>
    </row>
    <row r="150" spans="1:14" x14ac:dyDescent="0.25">
      <c r="A150" s="40" t="s">
        <v>287</v>
      </c>
      <c r="B150" s="53" t="s">
        <v>288</v>
      </c>
      <c r="C150" s="42"/>
      <c r="D150" s="66"/>
      <c r="E150" s="42"/>
      <c r="F150" s="66"/>
      <c r="G150" s="66"/>
      <c r="H150" s="66"/>
      <c r="I150" s="66"/>
      <c r="J150" s="66"/>
      <c r="K150" s="70"/>
      <c r="L150" s="60"/>
      <c r="M150" s="60"/>
      <c r="N150" s="60"/>
    </row>
    <row r="151" spans="1:14" ht="25.5" x14ac:dyDescent="0.25">
      <c r="A151" s="40" t="s">
        <v>289</v>
      </c>
      <c r="B151" s="53" t="s">
        <v>290</v>
      </c>
      <c r="C151" s="42">
        <v>183</v>
      </c>
      <c r="D151" s="66"/>
      <c r="E151" s="42"/>
      <c r="F151" s="66">
        <v>44</v>
      </c>
      <c r="G151" s="66"/>
      <c r="H151" s="66"/>
      <c r="I151" s="66"/>
      <c r="J151" s="66"/>
      <c r="K151" s="70"/>
      <c r="L151" s="60"/>
      <c r="M151" s="60"/>
      <c r="N151" s="60"/>
    </row>
    <row r="152" spans="1:14" ht="25.5" x14ac:dyDescent="0.25">
      <c r="A152" s="40" t="s">
        <v>291</v>
      </c>
      <c r="B152" s="53" t="s">
        <v>292</v>
      </c>
      <c r="C152" s="42">
        <v>140</v>
      </c>
      <c r="D152" s="66"/>
      <c r="E152" s="42"/>
      <c r="F152" s="66">
        <v>16</v>
      </c>
      <c r="G152" s="66"/>
      <c r="H152" s="66"/>
      <c r="I152" s="66"/>
      <c r="J152" s="66"/>
      <c r="K152" s="70"/>
      <c r="L152" s="60"/>
      <c r="M152" s="60"/>
      <c r="N152" s="60"/>
    </row>
    <row r="153" spans="1:14" x14ac:dyDescent="0.25">
      <c r="A153" s="40" t="s">
        <v>293</v>
      </c>
      <c r="B153" s="53" t="s">
        <v>294</v>
      </c>
      <c r="C153" s="42"/>
      <c r="D153" s="66"/>
      <c r="E153" s="42"/>
      <c r="F153" s="66"/>
      <c r="G153" s="66"/>
      <c r="H153" s="66"/>
      <c r="I153" s="66"/>
      <c r="J153" s="66"/>
      <c r="K153" s="70"/>
      <c r="L153" s="60"/>
      <c r="M153" s="60"/>
      <c r="N153" s="60"/>
    </row>
    <row r="154" spans="1:14" x14ac:dyDescent="0.25">
      <c r="A154" s="36">
        <v>18</v>
      </c>
      <c r="B154" s="52" t="s">
        <v>295</v>
      </c>
      <c r="C154" s="38">
        <f t="shared" ref="C154:N154" si="18">C155+C156+C157</f>
        <v>73</v>
      </c>
      <c r="D154" s="38">
        <f t="shared" si="18"/>
        <v>666</v>
      </c>
      <c r="E154" s="38">
        <f t="shared" si="18"/>
        <v>13</v>
      </c>
      <c r="F154" s="38">
        <f t="shared" si="18"/>
        <v>532</v>
      </c>
      <c r="G154" s="38">
        <f t="shared" si="18"/>
        <v>167</v>
      </c>
      <c r="H154" s="38">
        <f t="shared" si="18"/>
        <v>1754</v>
      </c>
      <c r="I154" s="38">
        <f t="shared" si="18"/>
        <v>2886</v>
      </c>
      <c r="J154" s="38">
        <f t="shared" si="18"/>
        <v>2302</v>
      </c>
      <c r="K154" s="38">
        <f t="shared" si="18"/>
        <v>0</v>
      </c>
      <c r="L154" s="38">
        <f t="shared" si="18"/>
        <v>0</v>
      </c>
      <c r="M154" s="38">
        <f t="shared" si="18"/>
        <v>0</v>
      </c>
      <c r="N154" s="38">
        <f t="shared" si="18"/>
        <v>0</v>
      </c>
    </row>
    <row r="155" spans="1:14" x14ac:dyDescent="0.25">
      <c r="A155" s="40" t="s">
        <v>296</v>
      </c>
      <c r="B155" s="53" t="s">
        <v>87</v>
      </c>
      <c r="C155" s="42"/>
      <c r="D155" s="66"/>
      <c r="E155" s="42"/>
      <c r="F155" s="66">
        <v>532</v>
      </c>
      <c r="G155" s="66"/>
      <c r="H155" s="66">
        <v>1728</v>
      </c>
      <c r="I155" s="66">
        <v>2886</v>
      </c>
      <c r="J155" s="66">
        <v>2302</v>
      </c>
      <c r="K155" s="70"/>
      <c r="L155" s="60"/>
      <c r="M155" s="60"/>
      <c r="N155" s="60"/>
    </row>
    <row r="156" spans="1:14" x14ac:dyDescent="0.25">
      <c r="A156" s="40" t="s">
        <v>297</v>
      </c>
      <c r="B156" s="53" t="s">
        <v>298</v>
      </c>
      <c r="C156" s="42">
        <v>44</v>
      </c>
      <c r="D156" s="66">
        <v>616</v>
      </c>
      <c r="E156" s="42">
        <v>13</v>
      </c>
      <c r="F156" s="66"/>
      <c r="G156" s="66">
        <v>167</v>
      </c>
      <c r="H156" s="66">
        <v>26</v>
      </c>
      <c r="I156" s="66"/>
      <c r="J156" s="66"/>
      <c r="K156" s="70"/>
      <c r="L156" s="60"/>
      <c r="M156" s="60"/>
      <c r="N156" s="60"/>
    </row>
    <row r="157" spans="1:14" x14ac:dyDescent="0.25">
      <c r="A157" s="40" t="s">
        <v>299</v>
      </c>
      <c r="B157" s="53" t="s">
        <v>300</v>
      </c>
      <c r="C157" s="42">
        <v>29</v>
      </c>
      <c r="D157" s="66">
        <v>50</v>
      </c>
      <c r="E157" s="42"/>
      <c r="F157" s="66"/>
      <c r="G157" s="66"/>
      <c r="H157" s="66"/>
      <c r="I157" s="66"/>
      <c r="J157" s="66"/>
      <c r="K157" s="70"/>
      <c r="L157" s="60"/>
      <c r="M157" s="60"/>
      <c r="N157" s="60"/>
    </row>
    <row r="158" spans="1:14" x14ac:dyDescent="0.25">
      <c r="A158" s="36">
        <v>19</v>
      </c>
      <c r="B158" s="52" t="s">
        <v>301</v>
      </c>
      <c r="C158" s="38">
        <f t="shared" ref="C158:N158" si="19">C159+C160+C161+C162</f>
        <v>41</v>
      </c>
      <c r="D158" s="38">
        <f t="shared" si="19"/>
        <v>220</v>
      </c>
      <c r="E158" s="38">
        <f t="shared" si="19"/>
        <v>0</v>
      </c>
      <c r="F158" s="38">
        <f t="shared" si="19"/>
        <v>4408</v>
      </c>
      <c r="G158" s="38">
        <f t="shared" si="19"/>
        <v>0</v>
      </c>
      <c r="H158" s="38">
        <f t="shared" si="19"/>
        <v>3580</v>
      </c>
      <c r="I158" s="38">
        <f t="shared" si="19"/>
        <v>31868</v>
      </c>
      <c r="J158" s="38">
        <f t="shared" si="19"/>
        <v>4866</v>
      </c>
      <c r="K158" s="38">
        <f t="shared" si="19"/>
        <v>12</v>
      </c>
      <c r="L158" s="38">
        <f t="shared" si="19"/>
        <v>0</v>
      </c>
      <c r="M158" s="38">
        <f t="shared" si="19"/>
        <v>3</v>
      </c>
      <c r="N158" s="38">
        <f t="shared" si="19"/>
        <v>7</v>
      </c>
    </row>
    <row r="159" spans="1:14" x14ac:dyDescent="0.25">
      <c r="A159" s="40" t="s">
        <v>302</v>
      </c>
      <c r="B159" s="53" t="s">
        <v>87</v>
      </c>
      <c r="C159" s="42"/>
      <c r="D159" s="66"/>
      <c r="E159" s="42"/>
      <c r="F159" s="66">
        <v>928</v>
      </c>
      <c r="G159" s="66"/>
      <c r="H159" s="66">
        <v>3027</v>
      </c>
      <c r="I159" s="66">
        <v>31624</v>
      </c>
      <c r="J159" s="66">
        <v>4744</v>
      </c>
      <c r="K159" s="70"/>
      <c r="L159" s="60"/>
      <c r="M159" s="60"/>
      <c r="N159" s="60"/>
    </row>
    <row r="160" spans="1:14" x14ac:dyDescent="0.25">
      <c r="A160" s="40" t="s">
        <v>303</v>
      </c>
      <c r="B160" s="53" t="s">
        <v>304</v>
      </c>
      <c r="C160" s="42">
        <v>41</v>
      </c>
      <c r="D160" s="66">
        <v>220</v>
      </c>
      <c r="E160" s="42"/>
      <c r="F160" s="66">
        <v>1299</v>
      </c>
      <c r="G160" s="66"/>
      <c r="H160" s="66">
        <v>553</v>
      </c>
      <c r="I160" s="66">
        <v>244</v>
      </c>
      <c r="J160" s="66">
        <v>122</v>
      </c>
      <c r="K160" s="71">
        <v>12</v>
      </c>
      <c r="L160" s="69"/>
      <c r="M160" s="69">
        <v>3</v>
      </c>
      <c r="N160" s="69">
        <v>7</v>
      </c>
    </row>
    <row r="161" spans="1:14" x14ac:dyDescent="0.25">
      <c r="A161" s="40" t="s">
        <v>305</v>
      </c>
      <c r="B161" s="53" t="s">
        <v>306</v>
      </c>
      <c r="C161" s="42"/>
      <c r="D161" s="66"/>
      <c r="E161" s="42"/>
      <c r="F161" s="66">
        <v>2181</v>
      </c>
      <c r="G161" s="66"/>
      <c r="H161" s="66"/>
      <c r="I161" s="66"/>
      <c r="J161" s="66"/>
      <c r="K161" s="70"/>
      <c r="L161" s="60"/>
      <c r="M161" s="60"/>
      <c r="N161" s="60"/>
    </row>
    <row r="162" spans="1:14" x14ac:dyDescent="0.25">
      <c r="A162" s="40" t="s">
        <v>307</v>
      </c>
      <c r="B162" s="53" t="s">
        <v>203</v>
      </c>
      <c r="C162" s="42"/>
      <c r="D162" s="66"/>
      <c r="E162" s="42"/>
      <c r="F162" s="66"/>
      <c r="G162" s="66"/>
      <c r="H162" s="66"/>
      <c r="I162" s="66"/>
      <c r="J162" s="66"/>
      <c r="K162" s="70"/>
      <c r="L162" s="60"/>
      <c r="M162" s="60"/>
      <c r="N162" s="60"/>
    </row>
    <row r="163" spans="1:14" x14ac:dyDescent="0.25">
      <c r="A163" s="36">
        <v>20</v>
      </c>
      <c r="B163" s="52" t="s">
        <v>308</v>
      </c>
      <c r="C163" s="38">
        <f t="shared" ref="C163:N163" si="20">C164+C165+C166+C167+C168+C169</f>
        <v>0</v>
      </c>
      <c r="D163" s="38">
        <f t="shared" si="20"/>
        <v>16</v>
      </c>
      <c r="E163" s="38">
        <f t="shared" si="20"/>
        <v>0</v>
      </c>
      <c r="F163" s="38">
        <f t="shared" si="20"/>
        <v>6613</v>
      </c>
      <c r="G163" s="38">
        <f t="shared" si="20"/>
        <v>0</v>
      </c>
      <c r="H163" s="38">
        <f t="shared" si="20"/>
        <v>12774</v>
      </c>
      <c r="I163" s="38">
        <f t="shared" si="20"/>
        <v>31198</v>
      </c>
      <c r="J163" s="38">
        <f t="shared" si="20"/>
        <v>7569</v>
      </c>
      <c r="K163" s="38">
        <f t="shared" si="20"/>
        <v>0</v>
      </c>
      <c r="L163" s="38">
        <f t="shared" si="20"/>
        <v>0</v>
      </c>
      <c r="M163" s="38">
        <f t="shared" si="20"/>
        <v>0</v>
      </c>
      <c r="N163" s="38">
        <f t="shared" si="20"/>
        <v>0</v>
      </c>
    </row>
    <row r="164" spans="1:14" x14ac:dyDescent="0.25">
      <c r="A164" s="40" t="s">
        <v>309</v>
      </c>
      <c r="B164" s="53" t="s">
        <v>87</v>
      </c>
      <c r="C164" s="42"/>
      <c r="D164" s="66"/>
      <c r="E164" s="42"/>
      <c r="F164" s="66">
        <v>4144</v>
      </c>
      <c r="G164" s="66"/>
      <c r="H164" s="66">
        <v>12474</v>
      </c>
      <c r="I164" s="66">
        <v>30898</v>
      </c>
      <c r="J164" s="66">
        <v>7569</v>
      </c>
      <c r="K164" s="70"/>
      <c r="L164" s="60"/>
      <c r="M164" s="60"/>
      <c r="N164" s="60"/>
    </row>
    <row r="165" spans="1:14" x14ac:dyDescent="0.25">
      <c r="A165" s="40" t="s">
        <v>310</v>
      </c>
      <c r="B165" s="53" t="s">
        <v>311</v>
      </c>
      <c r="C165" s="42"/>
      <c r="D165" s="66"/>
      <c r="E165" s="42"/>
      <c r="F165" s="66">
        <v>16</v>
      </c>
      <c r="G165" s="66"/>
      <c r="H165" s="66"/>
      <c r="I165" s="66"/>
      <c r="J165" s="66"/>
      <c r="K165" s="70"/>
      <c r="L165" s="60"/>
      <c r="M165" s="60"/>
      <c r="N165" s="60"/>
    </row>
    <row r="166" spans="1:14" x14ac:dyDescent="0.25">
      <c r="A166" s="40" t="s">
        <v>312</v>
      </c>
      <c r="B166" s="53" t="s">
        <v>313</v>
      </c>
      <c r="C166" s="42"/>
      <c r="D166" s="66"/>
      <c r="E166" s="42"/>
      <c r="F166" s="66">
        <v>539</v>
      </c>
      <c r="G166" s="66"/>
      <c r="H166" s="66"/>
      <c r="I166" s="66"/>
      <c r="J166" s="66"/>
      <c r="K166" s="70"/>
      <c r="L166" s="60"/>
      <c r="M166" s="60"/>
      <c r="N166" s="60"/>
    </row>
    <row r="167" spans="1:14" x14ac:dyDescent="0.25">
      <c r="A167" s="40" t="s">
        <v>314</v>
      </c>
      <c r="B167" s="53" t="s">
        <v>315</v>
      </c>
      <c r="C167" s="42"/>
      <c r="D167" s="66"/>
      <c r="E167" s="42"/>
      <c r="F167" s="66">
        <v>1914</v>
      </c>
      <c r="G167" s="66"/>
      <c r="H167" s="66"/>
      <c r="I167" s="66"/>
      <c r="J167" s="66"/>
      <c r="K167" s="70"/>
      <c r="L167" s="60"/>
      <c r="M167" s="60"/>
      <c r="N167" s="60"/>
    </row>
    <row r="168" spans="1:14" x14ac:dyDescent="0.25">
      <c r="A168" s="40" t="s">
        <v>316</v>
      </c>
      <c r="B168" s="53" t="s">
        <v>317</v>
      </c>
      <c r="C168" s="42"/>
      <c r="D168" s="66">
        <v>16</v>
      </c>
      <c r="E168" s="42"/>
      <c r="F168" s="66"/>
      <c r="G168" s="66"/>
      <c r="H168" s="66">
        <v>300</v>
      </c>
      <c r="I168" s="66">
        <v>300</v>
      </c>
      <c r="J168" s="66"/>
      <c r="K168" s="70"/>
      <c r="L168" s="60"/>
      <c r="M168" s="60"/>
      <c r="N168" s="60"/>
    </row>
    <row r="169" spans="1:14" x14ac:dyDescent="0.25">
      <c r="A169" s="40" t="s">
        <v>318</v>
      </c>
      <c r="B169" s="53" t="s">
        <v>319</v>
      </c>
      <c r="C169" s="42"/>
      <c r="D169" s="66"/>
      <c r="E169" s="42"/>
      <c r="F169" s="66"/>
      <c r="G169" s="66"/>
      <c r="H169" s="66"/>
      <c r="I169" s="66"/>
      <c r="J169" s="66"/>
      <c r="K169" s="70"/>
      <c r="L169" s="60"/>
      <c r="M169" s="60"/>
      <c r="N169" s="60"/>
    </row>
    <row r="170" spans="1:14" x14ac:dyDescent="0.25">
      <c r="A170" s="40" t="s">
        <v>480</v>
      </c>
      <c r="B170" s="53" t="s">
        <v>481</v>
      </c>
      <c r="C170" s="42"/>
      <c r="D170" s="66"/>
      <c r="E170" s="42"/>
      <c r="F170" s="66"/>
      <c r="G170" s="66"/>
      <c r="H170" s="66"/>
      <c r="I170" s="66"/>
      <c r="J170" s="66"/>
      <c r="K170" s="70"/>
      <c r="L170" s="60"/>
      <c r="M170" s="60"/>
      <c r="N170" s="60"/>
    </row>
    <row r="171" spans="1:14" x14ac:dyDescent="0.25">
      <c r="A171" s="36">
        <v>21</v>
      </c>
      <c r="B171" s="52" t="s">
        <v>322</v>
      </c>
      <c r="C171" s="38">
        <f t="shared" ref="C171:N171" si="21">C172+C173</f>
        <v>0</v>
      </c>
      <c r="D171" s="38">
        <f t="shared" si="21"/>
        <v>0</v>
      </c>
      <c r="E171" s="38">
        <f t="shared" si="21"/>
        <v>0</v>
      </c>
      <c r="F171" s="38">
        <f t="shared" si="21"/>
        <v>10600</v>
      </c>
      <c r="G171" s="38">
        <f t="shared" si="21"/>
        <v>0</v>
      </c>
      <c r="H171" s="38">
        <f t="shared" si="21"/>
        <v>14877</v>
      </c>
      <c r="I171" s="38">
        <f t="shared" si="21"/>
        <v>2199</v>
      </c>
      <c r="J171" s="38">
        <f t="shared" si="21"/>
        <v>36009</v>
      </c>
      <c r="K171" s="38">
        <f t="shared" si="21"/>
        <v>0</v>
      </c>
      <c r="L171" s="38">
        <f t="shared" si="21"/>
        <v>0</v>
      </c>
      <c r="M171" s="38">
        <f t="shared" si="21"/>
        <v>0</v>
      </c>
      <c r="N171" s="38">
        <f t="shared" si="21"/>
        <v>0</v>
      </c>
    </row>
    <row r="172" spans="1:14" x14ac:dyDescent="0.25">
      <c r="A172" s="40" t="s">
        <v>323</v>
      </c>
      <c r="B172" s="53" t="s">
        <v>87</v>
      </c>
      <c r="C172" s="42"/>
      <c r="D172" s="66"/>
      <c r="E172" s="42"/>
      <c r="F172" s="66">
        <v>10600</v>
      </c>
      <c r="G172" s="66"/>
      <c r="H172" s="66">
        <v>14877</v>
      </c>
      <c r="I172" s="66">
        <v>2199</v>
      </c>
      <c r="J172" s="66">
        <v>36009</v>
      </c>
      <c r="K172" s="70"/>
      <c r="L172" s="60"/>
      <c r="M172" s="60"/>
      <c r="N172" s="60"/>
    </row>
    <row r="173" spans="1:14" x14ac:dyDescent="0.25">
      <c r="A173" s="40" t="s">
        <v>324</v>
      </c>
      <c r="B173" s="53" t="s">
        <v>325</v>
      </c>
      <c r="C173" s="42"/>
      <c r="D173" s="66"/>
      <c r="E173" s="42"/>
      <c r="F173" s="66"/>
      <c r="G173" s="66"/>
      <c r="H173" s="66"/>
      <c r="I173" s="66"/>
      <c r="J173" s="66"/>
      <c r="K173" s="70"/>
      <c r="L173" s="60"/>
      <c r="M173" s="60"/>
      <c r="N173" s="60"/>
    </row>
    <row r="174" spans="1:14" x14ac:dyDescent="0.25">
      <c r="A174" s="36">
        <v>22</v>
      </c>
      <c r="B174" s="52" t="s">
        <v>326</v>
      </c>
      <c r="C174" s="38">
        <f t="shared" ref="C174:N174" si="22">C175+C176+C177+C178+C179+C180+C181</f>
        <v>117</v>
      </c>
      <c r="D174" s="38">
        <f t="shared" si="22"/>
        <v>123</v>
      </c>
      <c r="E174" s="38">
        <f t="shared" si="22"/>
        <v>0</v>
      </c>
      <c r="F174" s="38">
        <f t="shared" si="22"/>
        <v>338</v>
      </c>
      <c r="G174" s="38">
        <f t="shared" si="22"/>
        <v>0</v>
      </c>
      <c r="H174" s="38">
        <f t="shared" si="22"/>
        <v>5463</v>
      </c>
      <c r="I174" s="38">
        <f t="shared" si="22"/>
        <v>3911</v>
      </c>
      <c r="J174" s="38">
        <f t="shared" si="22"/>
        <v>3811</v>
      </c>
      <c r="K174" s="38">
        <f t="shared" si="22"/>
        <v>0</v>
      </c>
      <c r="L174" s="38">
        <f t="shared" si="22"/>
        <v>0</v>
      </c>
      <c r="M174" s="38">
        <f t="shared" si="22"/>
        <v>0</v>
      </c>
      <c r="N174" s="38">
        <f t="shared" si="22"/>
        <v>0</v>
      </c>
    </row>
    <row r="175" spans="1:14" ht="25.5" x14ac:dyDescent="0.25">
      <c r="A175" s="40" t="s">
        <v>327</v>
      </c>
      <c r="B175" s="53" t="s">
        <v>104</v>
      </c>
      <c r="C175" s="42"/>
      <c r="D175" s="66"/>
      <c r="E175" s="42"/>
      <c r="F175" s="117">
        <v>262</v>
      </c>
      <c r="G175" s="66"/>
      <c r="H175" s="117">
        <v>282</v>
      </c>
      <c r="I175" s="117">
        <v>378</v>
      </c>
      <c r="J175" s="117">
        <v>2407</v>
      </c>
      <c r="K175" s="70"/>
      <c r="L175" s="60"/>
      <c r="M175" s="60"/>
      <c r="N175" s="60"/>
    </row>
    <row r="176" spans="1:14" ht="25.5" x14ac:dyDescent="0.25">
      <c r="A176" s="40" t="s">
        <v>328</v>
      </c>
      <c r="B176" s="53" t="s">
        <v>106</v>
      </c>
      <c r="C176" s="42"/>
      <c r="D176" s="66"/>
      <c r="E176" s="42"/>
      <c r="F176" s="118"/>
      <c r="G176" s="66"/>
      <c r="H176" s="118"/>
      <c r="I176" s="118"/>
      <c r="J176" s="118"/>
      <c r="K176" s="70"/>
      <c r="L176" s="60"/>
      <c r="M176" s="60"/>
      <c r="N176" s="60"/>
    </row>
    <row r="177" spans="1:14" x14ac:dyDescent="0.25">
      <c r="A177" s="40" t="s">
        <v>329</v>
      </c>
      <c r="B177" s="53" t="s">
        <v>330</v>
      </c>
      <c r="C177" s="42"/>
      <c r="D177" s="66"/>
      <c r="E177" s="42"/>
      <c r="F177" s="66"/>
      <c r="G177" s="66"/>
      <c r="H177" s="66"/>
      <c r="I177" s="66"/>
      <c r="J177" s="66"/>
      <c r="K177" s="70"/>
      <c r="L177" s="60"/>
      <c r="M177" s="60"/>
      <c r="N177" s="60"/>
    </row>
    <row r="178" spans="1:14" x14ac:dyDescent="0.25">
      <c r="A178" s="40" t="s">
        <v>331</v>
      </c>
      <c r="B178" s="53" t="s">
        <v>135</v>
      </c>
      <c r="C178" s="42">
        <v>35</v>
      </c>
      <c r="D178" s="66">
        <v>65</v>
      </c>
      <c r="E178" s="42"/>
      <c r="F178" s="66"/>
      <c r="G178" s="66"/>
      <c r="H178" s="66">
        <v>4881</v>
      </c>
      <c r="I178" s="66">
        <v>3233</v>
      </c>
      <c r="J178" s="66">
        <v>1404</v>
      </c>
      <c r="K178" s="70"/>
      <c r="L178" s="60"/>
      <c r="M178" s="60"/>
      <c r="N178" s="60"/>
    </row>
    <row r="179" spans="1:14" x14ac:dyDescent="0.25">
      <c r="A179" s="40" t="s">
        <v>482</v>
      </c>
      <c r="B179" s="53" t="s">
        <v>483</v>
      </c>
      <c r="C179" s="42"/>
      <c r="D179" s="66"/>
      <c r="E179" s="42"/>
      <c r="F179" s="66">
        <v>76</v>
      </c>
      <c r="G179" s="66"/>
      <c r="H179" s="66"/>
      <c r="I179" s="66"/>
      <c r="J179" s="66"/>
      <c r="K179" s="70"/>
      <c r="L179" s="60"/>
      <c r="M179" s="60"/>
      <c r="N179" s="60"/>
    </row>
    <row r="180" spans="1:14" x14ac:dyDescent="0.25">
      <c r="A180" s="40" t="s">
        <v>484</v>
      </c>
      <c r="B180" s="53" t="s">
        <v>335</v>
      </c>
      <c r="C180" s="42">
        <v>82</v>
      </c>
      <c r="D180" s="66">
        <v>58</v>
      </c>
      <c r="E180" s="42"/>
      <c r="F180" s="66"/>
      <c r="G180" s="66"/>
      <c r="H180" s="66">
        <v>300</v>
      </c>
      <c r="I180" s="66">
        <v>300</v>
      </c>
      <c r="J180" s="66"/>
      <c r="K180" s="70"/>
      <c r="L180" s="60"/>
      <c r="M180" s="60"/>
      <c r="N180" s="60"/>
    </row>
    <row r="181" spans="1:14" x14ac:dyDescent="0.25">
      <c r="A181" s="40" t="s">
        <v>485</v>
      </c>
      <c r="B181" s="53" t="s">
        <v>337</v>
      </c>
      <c r="C181" s="42"/>
      <c r="D181" s="66"/>
      <c r="E181" s="42"/>
      <c r="F181" s="66"/>
      <c r="G181" s="66"/>
      <c r="H181" s="66"/>
      <c r="I181" s="66"/>
      <c r="J181" s="66"/>
      <c r="K181" s="70"/>
      <c r="L181" s="60"/>
      <c r="M181" s="60"/>
      <c r="N181" s="60"/>
    </row>
    <row r="182" spans="1:14" x14ac:dyDescent="0.25">
      <c r="A182" s="36">
        <v>23</v>
      </c>
      <c r="B182" s="52" t="s">
        <v>338</v>
      </c>
      <c r="C182" s="38">
        <f t="shared" ref="C182:N182" si="23">C183</f>
        <v>1914</v>
      </c>
      <c r="D182" s="38">
        <f t="shared" si="23"/>
        <v>985</v>
      </c>
      <c r="E182" s="38">
        <f t="shared" si="23"/>
        <v>0</v>
      </c>
      <c r="F182" s="38">
        <f t="shared" si="23"/>
        <v>0</v>
      </c>
      <c r="G182" s="38">
        <f t="shared" si="23"/>
        <v>0</v>
      </c>
      <c r="H182" s="38">
        <f t="shared" si="23"/>
        <v>0</v>
      </c>
      <c r="I182" s="38">
        <f t="shared" si="23"/>
        <v>0</v>
      </c>
      <c r="J182" s="38">
        <f t="shared" si="23"/>
        <v>0</v>
      </c>
      <c r="K182" s="38">
        <f t="shared" si="23"/>
        <v>0</v>
      </c>
      <c r="L182" s="38">
        <f t="shared" si="23"/>
        <v>0</v>
      </c>
      <c r="M182" s="38">
        <f t="shared" si="23"/>
        <v>0</v>
      </c>
      <c r="N182" s="38">
        <f t="shared" si="23"/>
        <v>0</v>
      </c>
    </row>
    <row r="183" spans="1:14" x14ac:dyDescent="0.25">
      <c r="A183" s="40" t="s">
        <v>339</v>
      </c>
      <c r="B183" s="53" t="s">
        <v>340</v>
      </c>
      <c r="C183" s="42">
        <v>1914</v>
      </c>
      <c r="D183" s="66">
        <v>985</v>
      </c>
      <c r="E183" s="42"/>
      <c r="F183" s="66"/>
      <c r="G183" s="66"/>
      <c r="H183" s="66"/>
      <c r="I183" s="66"/>
      <c r="J183" s="66"/>
      <c r="K183" s="70"/>
      <c r="L183" s="60"/>
      <c r="M183" s="60"/>
      <c r="N183" s="60"/>
    </row>
    <row r="184" spans="1:14" x14ac:dyDescent="0.25">
      <c r="A184" s="36">
        <v>24</v>
      </c>
      <c r="B184" s="52" t="s">
        <v>341</v>
      </c>
      <c r="C184" s="38">
        <f t="shared" ref="C184:N184" si="24">C185+C186+C187+C189+C191+C192</f>
        <v>1102</v>
      </c>
      <c r="D184" s="38">
        <f t="shared" si="24"/>
        <v>625</v>
      </c>
      <c r="E184" s="38">
        <f t="shared" si="24"/>
        <v>0</v>
      </c>
      <c r="F184" s="38">
        <f t="shared" si="24"/>
        <v>454</v>
      </c>
      <c r="G184" s="38">
        <f t="shared" si="24"/>
        <v>0</v>
      </c>
      <c r="H184" s="38">
        <f t="shared" si="24"/>
        <v>245</v>
      </c>
      <c r="I184" s="38">
        <f t="shared" si="24"/>
        <v>584</v>
      </c>
      <c r="J184" s="38">
        <f t="shared" si="24"/>
        <v>440</v>
      </c>
      <c r="K184" s="38">
        <f t="shared" si="24"/>
        <v>0</v>
      </c>
      <c r="L184" s="38">
        <f t="shared" si="24"/>
        <v>0</v>
      </c>
      <c r="M184" s="38">
        <f t="shared" si="24"/>
        <v>0</v>
      </c>
      <c r="N184" s="38">
        <f t="shared" si="24"/>
        <v>0</v>
      </c>
    </row>
    <row r="185" spans="1:14" x14ac:dyDescent="0.25">
      <c r="A185" s="40" t="s">
        <v>342</v>
      </c>
      <c r="B185" s="53" t="s">
        <v>87</v>
      </c>
      <c r="C185" s="42"/>
      <c r="D185" s="66"/>
      <c r="E185" s="42"/>
      <c r="F185" s="66">
        <v>294</v>
      </c>
      <c r="G185" s="66"/>
      <c r="H185" s="66">
        <v>245</v>
      </c>
      <c r="I185" s="66">
        <v>584</v>
      </c>
      <c r="J185" s="66">
        <v>440</v>
      </c>
      <c r="K185" s="70"/>
      <c r="L185" s="60"/>
      <c r="M185" s="60"/>
      <c r="N185" s="60"/>
    </row>
    <row r="186" spans="1:14" x14ac:dyDescent="0.25">
      <c r="A186" s="40" t="s">
        <v>343</v>
      </c>
      <c r="B186" s="53" t="s">
        <v>344</v>
      </c>
      <c r="C186" s="42"/>
      <c r="D186" s="66"/>
      <c r="E186" s="42"/>
      <c r="F186" s="66">
        <v>160</v>
      </c>
      <c r="G186" s="66"/>
      <c r="H186" s="66"/>
      <c r="I186" s="66"/>
      <c r="J186" s="66"/>
      <c r="K186" s="70"/>
      <c r="L186" s="60"/>
      <c r="M186" s="60"/>
      <c r="N186" s="60"/>
    </row>
    <row r="187" spans="1:14" x14ac:dyDescent="0.25">
      <c r="A187" s="40" t="s">
        <v>345</v>
      </c>
      <c r="B187" s="53" t="s">
        <v>346</v>
      </c>
      <c r="C187" s="111">
        <v>90</v>
      </c>
      <c r="D187" s="117">
        <v>125</v>
      </c>
      <c r="E187" s="42"/>
      <c r="F187" s="117"/>
      <c r="G187" s="66"/>
      <c r="H187" s="66"/>
      <c r="I187" s="66"/>
      <c r="J187" s="66"/>
      <c r="K187" s="70"/>
      <c r="L187" s="60"/>
      <c r="M187" s="60"/>
      <c r="N187" s="60"/>
    </row>
    <row r="188" spans="1:14" x14ac:dyDescent="0.25">
      <c r="A188" s="40" t="s">
        <v>347</v>
      </c>
      <c r="B188" s="53" t="s">
        <v>348</v>
      </c>
      <c r="C188" s="112"/>
      <c r="D188" s="118"/>
      <c r="E188" s="42"/>
      <c r="F188" s="118"/>
      <c r="G188" s="66"/>
      <c r="H188" s="66"/>
      <c r="I188" s="66"/>
      <c r="J188" s="66"/>
      <c r="K188" s="70"/>
      <c r="L188" s="60"/>
      <c r="M188" s="60"/>
      <c r="N188" s="60"/>
    </row>
    <row r="189" spans="1:14" x14ac:dyDescent="0.25">
      <c r="A189" s="40" t="s">
        <v>349</v>
      </c>
      <c r="B189" s="53" t="s">
        <v>350</v>
      </c>
      <c r="C189" s="111">
        <v>1012</v>
      </c>
      <c r="D189" s="117">
        <v>500</v>
      </c>
      <c r="E189" s="42"/>
      <c r="F189" s="117"/>
      <c r="G189" s="66"/>
      <c r="H189" s="66"/>
      <c r="I189" s="66"/>
      <c r="J189" s="66"/>
      <c r="K189" s="70"/>
      <c r="L189" s="60"/>
      <c r="M189" s="60"/>
      <c r="N189" s="60"/>
    </row>
    <row r="190" spans="1:14" x14ac:dyDescent="0.25">
      <c r="A190" s="40" t="s">
        <v>351</v>
      </c>
      <c r="B190" s="53" t="s">
        <v>352</v>
      </c>
      <c r="C190" s="112"/>
      <c r="D190" s="118"/>
      <c r="E190" s="42"/>
      <c r="F190" s="118"/>
      <c r="G190" s="66"/>
      <c r="H190" s="66"/>
      <c r="I190" s="66"/>
      <c r="J190" s="66"/>
      <c r="K190" s="70"/>
      <c r="L190" s="60"/>
      <c r="M190" s="60"/>
      <c r="N190" s="60"/>
    </row>
    <row r="191" spans="1:14" x14ac:dyDescent="0.25">
      <c r="A191" s="40" t="s">
        <v>353</v>
      </c>
      <c r="B191" s="53" t="s">
        <v>354</v>
      </c>
      <c r="C191" s="42"/>
      <c r="D191" s="66"/>
      <c r="E191" s="42"/>
      <c r="F191" s="66"/>
      <c r="G191" s="66"/>
      <c r="H191" s="66"/>
      <c r="I191" s="66"/>
      <c r="J191" s="66"/>
      <c r="K191" s="70"/>
      <c r="L191" s="60"/>
      <c r="M191" s="60"/>
      <c r="N191" s="60"/>
    </row>
    <row r="192" spans="1:14" x14ac:dyDescent="0.25">
      <c r="A192" s="40" t="s">
        <v>355</v>
      </c>
      <c r="B192" s="53" t="s">
        <v>356</v>
      </c>
      <c r="C192" s="42"/>
      <c r="D192" s="66"/>
      <c r="E192" s="42"/>
      <c r="F192" s="66"/>
      <c r="G192" s="66"/>
      <c r="H192" s="66"/>
      <c r="I192" s="66"/>
      <c r="J192" s="66"/>
      <c r="K192" s="70"/>
      <c r="L192" s="60"/>
      <c r="M192" s="60"/>
      <c r="N192" s="60"/>
    </row>
    <row r="193" spans="1:14" x14ac:dyDescent="0.25">
      <c r="A193" s="36">
        <v>25</v>
      </c>
      <c r="B193" s="52" t="s">
        <v>357</v>
      </c>
      <c r="C193" s="38">
        <f t="shared" ref="C193:N193" si="25">C194+C195+C196+C197+C198+C199+C200+C201</f>
        <v>754</v>
      </c>
      <c r="D193" s="38">
        <f t="shared" si="25"/>
        <v>431</v>
      </c>
      <c r="E193" s="38">
        <f t="shared" si="25"/>
        <v>132</v>
      </c>
      <c r="F193" s="38">
        <f t="shared" si="25"/>
        <v>18735</v>
      </c>
      <c r="G193" s="38">
        <f t="shared" si="25"/>
        <v>0</v>
      </c>
      <c r="H193" s="38">
        <f t="shared" si="25"/>
        <v>8044</v>
      </c>
      <c r="I193" s="38">
        <f t="shared" si="25"/>
        <v>20117</v>
      </c>
      <c r="J193" s="38">
        <f t="shared" si="25"/>
        <v>20482</v>
      </c>
      <c r="K193" s="38">
        <f t="shared" si="25"/>
        <v>0</v>
      </c>
      <c r="L193" s="38">
        <f t="shared" si="25"/>
        <v>0</v>
      </c>
      <c r="M193" s="38">
        <f t="shared" si="25"/>
        <v>0</v>
      </c>
      <c r="N193" s="38">
        <f t="shared" si="25"/>
        <v>0</v>
      </c>
    </row>
    <row r="194" spans="1:14" x14ac:dyDescent="0.25">
      <c r="A194" s="40" t="s">
        <v>358</v>
      </c>
      <c r="B194" s="53" t="s">
        <v>87</v>
      </c>
      <c r="C194" s="42"/>
      <c r="D194" s="66"/>
      <c r="E194" s="42"/>
      <c r="F194" s="66">
        <v>12498</v>
      </c>
      <c r="G194" s="66"/>
      <c r="H194" s="66">
        <v>8013</v>
      </c>
      <c r="I194" s="66">
        <v>20090</v>
      </c>
      <c r="J194" s="66">
        <v>20482</v>
      </c>
      <c r="K194" s="70"/>
      <c r="L194" s="60"/>
      <c r="M194" s="60"/>
      <c r="N194" s="60"/>
    </row>
    <row r="195" spans="1:14" x14ac:dyDescent="0.25">
      <c r="A195" s="40" t="s">
        <v>359</v>
      </c>
      <c r="B195" s="53" t="s">
        <v>360</v>
      </c>
      <c r="C195" s="42"/>
      <c r="D195" s="66"/>
      <c r="E195" s="42"/>
      <c r="F195" s="66"/>
      <c r="G195" s="66"/>
      <c r="H195" s="66"/>
      <c r="I195" s="66"/>
      <c r="J195" s="66"/>
      <c r="K195" s="70"/>
      <c r="L195" s="60"/>
      <c r="M195" s="60"/>
      <c r="N195" s="60"/>
    </row>
    <row r="196" spans="1:14" ht="25.5" x14ac:dyDescent="0.25">
      <c r="A196" s="40" t="s">
        <v>361</v>
      </c>
      <c r="B196" s="53" t="s">
        <v>362</v>
      </c>
      <c r="C196" s="42">
        <v>89</v>
      </c>
      <c r="D196" s="66">
        <v>65</v>
      </c>
      <c r="E196" s="42"/>
      <c r="F196" s="66"/>
      <c r="G196" s="66"/>
      <c r="H196" s="66"/>
      <c r="I196" s="66"/>
      <c r="J196" s="66"/>
      <c r="K196" s="70"/>
      <c r="L196" s="60"/>
      <c r="M196" s="60"/>
      <c r="N196" s="60"/>
    </row>
    <row r="197" spans="1:14" x14ac:dyDescent="0.25">
      <c r="A197" s="40" t="s">
        <v>363</v>
      </c>
      <c r="B197" s="53" t="s">
        <v>364</v>
      </c>
      <c r="C197" s="42">
        <v>183</v>
      </c>
      <c r="D197" s="66"/>
      <c r="E197" s="42"/>
      <c r="F197" s="66">
        <v>55</v>
      </c>
      <c r="G197" s="66"/>
      <c r="H197" s="66"/>
      <c r="I197" s="66"/>
      <c r="J197" s="66"/>
      <c r="K197" s="70"/>
      <c r="L197" s="60"/>
      <c r="M197" s="60"/>
      <c r="N197" s="60"/>
    </row>
    <row r="198" spans="1:14" x14ac:dyDescent="0.25">
      <c r="A198" s="40" t="s">
        <v>365</v>
      </c>
      <c r="B198" s="53" t="s">
        <v>366</v>
      </c>
      <c r="C198" s="42"/>
      <c r="D198" s="66"/>
      <c r="E198" s="42"/>
      <c r="F198" s="66">
        <v>5683</v>
      </c>
      <c r="G198" s="66"/>
      <c r="H198" s="66"/>
      <c r="I198" s="66"/>
      <c r="J198" s="66"/>
      <c r="K198" s="70"/>
      <c r="L198" s="60"/>
      <c r="M198" s="60"/>
      <c r="N198" s="60"/>
    </row>
    <row r="199" spans="1:14" x14ac:dyDescent="0.25">
      <c r="A199" s="40" t="s">
        <v>367</v>
      </c>
      <c r="B199" s="53" t="s">
        <v>368</v>
      </c>
      <c r="C199" s="42">
        <v>342</v>
      </c>
      <c r="D199" s="66">
        <v>319</v>
      </c>
      <c r="E199" s="42">
        <v>132</v>
      </c>
      <c r="F199" s="66"/>
      <c r="G199" s="66"/>
      <c r="H199" s="66">
        <v>31</v>
      </c>
      <c r="I199" s="66">
        <v>27</v>
      </c>
      <c r="J199" s="66"/>
      <c r="K199" s="70"/>
      <c r="L199" s="60"/>
      <c r="M199" s="60"/>
      <c r="N199" s="60"/>
    </row>
    <row r="200" spans="1:14" x14ac:dyDescent="0.25">
      <c r="A200" s="40" t="s">
        <v>369</v>
      </c>
      <c r="B200" s="53" t="s">
        <v>370</v>
      </c>
      <c r="C200" s="42">
        <v>140</v>
      </c>
      <c r="D200" s="66"/>
      <c r="E200" s="42"/>
      <c r="F200" s="66">
        <v>499</v>
      </c>
      <c r="G200" s="66"/>
      <c r="H200" s="66"/>
      <c r="I200" s="66"/>
      <c r="J200" s="66"/>
      <c r="K200" s="70"/>
      <c r="L200" s="60"/>
      <c r="M200" s="60"/>
      <c r="N200" s="60"/>
    </row>
    <row r="201" spans="1:14" x14ac:dyDescent="0.25">
      <c r="A201" s="40" t="s">
        <v>371</v>
      </c>
      <c r="B201" s="53" t="s">
        <v>372</v>
      </c>
      <c r="C201" s="42"/>
      <c r="D201" s="66">
        <v>47</v>
      </c>
      <c r="E201" s="42"/>
      <c r="F201" s="66"/>
      <c r="G201" s="66"/>
      <c r="H201" s="66"/>
      <c r="I201" s="66"/>
      <c r="J201" s="66"/>
      <c r="K201" s="70"/>
      <c r="L201" s="60"/>
      <c r="M201" s="60"/>
      <c r="N201" s="60"/>
    </row>
    <row r="202" spans="1:14" x14ac:dyDescent="0.25">
      <c r="A202" s="36">
        <v>26</v>
      </c>
      <c r="B202" s="52" t="s">
        <v>373</v>
      </c>
      <c r="C202" s="38">
        <f t="shared" ref="C202:N202" si="26">C203+C204+C205+C206+C207+C208+C209</f>
        <v>3089</v>
      </c>
      <c r="D202" s="38">
        <f t="shared" si="26"/>
        <v>2128</v>
      </c>
      <c r="E202" s="38">
        <f t="shared" si="26"/>
        <v>0</v>
      </c>
      <c r="F202" s="38">
        <f t="shared" si="26"/>
        <v>30964</v>
      </c>
      <c r="G202" s="38">
        <f t="shared" si="26"/>
        <v>0</v>
      </c>
      <c r="H202" s="38">
        <f t="shared" si="26"/>
        <v>3121</v>
      </c>
      <c r="I202" s="38">
        <f t="shared" si="26"/>
        <v>18227</v>
      </c>
      <c r="J202" s="38">
        <f t="shared" si="26"/>
        <v>1635</v>
      </c>
      <c r="K202" s="38">
        <f t="shared" si="26"/>
        <v>0</v>
      </c>
      <c r="L202" s="38">
        <f t="shared" si="26"/>
        <v>0</v>
      </c>
      <c r="M202" s="38">
        <f t="shared" si="26"/>
        <v>0</v>
      </c>
      <c r="N202" s="38">
        <f t="shared" si="26"/>
        <v>0</v>
      </c>
    </row>
    <row r="203" spans="1:14" x14ac:dyDescent="0.25">
      <c r="A203" s="40" t="s">
        <v>374</v>
      </c>
      <c r="B203" s="53" t="s">
        <v>375</v>
      </c>
      <c r="C203" s="42"/>
      <c r="D203" s="66"/>
      <c r="E203" s="42"/>
      <c r="F203" s="117">
        <v>30427</v>
      </c>
      <c r="G203" s="66"/>
      <c r="H203" s="117">
        <v>3001</v>
      </c>
      <c r="I203" s="117">
        <v>18138</v>
      </c>
      <c r="J203" s="117">
        <v>1635</v>
      </c>
      <c r="K203" s="70"/>
      <c r="L203" s="60"/>
      <c r="M203" s="60"/>
      <c r="N203" s="60"/>
    </row>
    <row r="204" spans="1:14" x14ac:dyDescent="0.25">
      <c r="A204" s="40" t="s">
        <v>376</v>
      </c>
      <c r="B204" s="53" t="s">
        <v>377</v>
      </c>
      <c r="C204" s="42"/>
      <c r="D204" s="66"/>
      <c r="E204" s="42"/>
      <c r="F204" s="118"/>
      <c r="G204" s="66"/>
      <c r="H204" s="118"/>
      <c r="I204" s="118"/>
      <c r="J204" s="118"/>
      <c r="K204" s="70"/>
      <c r="L204" s="60"/>
      <c r="M204" s="60"/>
      <c r="N204" s="60"/>
    </row>
    <row r="205" spans="1:14" ht="25.5" x14ac:dyDescent="0.25">
      <c r="A205" s="40" t="s">
        <v>378</v>
      </c>
      <c r="B205" s="53" t="s">
        <v>379</v>
      </c>
      <c r="C205" s="42">
        <v>46</v>
      </c>
      <c r="D205" s="66">
        <v>56</v>
      </c>
      <c r="E205" s="42"/>
      <c r="F205" s="66"/>
      <c r="G205" s="66"/>
      <c r="H205" s="66"/>
      <c r="I205" s="66"/>
      <c r="J205" s="66"/>
      <c r="K205" s="70"/>
      <c r="L205" s="60"/>
      <c r="M205" s="60"/>
      <c r="N205" s="60"/>
    </row>
    <row r="206" spans="1:14" x14ac:dyDescent="0.25">
      <c r="A206" s="40" t="s">
        <v>380</v>
      </c>
      <c r="B206" s="53" t="s">
        <v>381</v>
      </c>
      <c r="C206" s="54">
        <v>328</v>
      </c>
      <c r="D206" s="67">
        <v>290</v>
      </c>
      <c r="E206" s="42"/>
      <c r="F206" s="67">
        <v>326</v>
      </c>
      <c r="G206" s="66"/>
      <c r="H206" s="66"/>
      <c r="I206" s="66"/>
      <c r="J206" s="66"/>
      <c r="K206" s="70"/>
      <c r="L206" s="60"/>
      <c r="M206" s="60"/>
      <c r="N206" s="60"/>
    </row>
    <row r="207" spans="1:14" x14ac:dyDescent="0.25">
      <c r="A207" s="40" t="s">
        <v>382</v>
      </c>
      <c r="B207" s="53" t="s">
        <v>383</v>
      </c>
      <c r="C207" s="55">
        <v>150</v>
      </c>
      <c r="D207" s="68">
        <v>109</v>
      </c>
      <c r="E207" s="42"/>
      <c r="F207" s="68">
        <v>211</v>
      </c>
      <c r="G207" s="66"/>
      <c r="H207" s="66"/>
      <c r="I207" s="66"/>
      <c r="J207" s="66"/>
      <c r="K207" s="70"/>
      <c r="L207" s="60"/>
      <c r="M207" s="60"/>
      <c r="N207" s="60"/>
    </row>
    <row r="208" spans="1:14" x14ac:dyDescent="0.25">
      <c r="A208" s="40" t="s">
        <v>384</v>
      </c>
      <c r="B208" s="53" t="s">
        <v>385</v>
      </c>
      <c r="C208" s="42">
        <v>1980</v>
      </c>
      <c r="D208" s="66">
        <v>1493</v>
      </c>
      <c r="E208" s="42"/>
      <c r="F208" s="66"/>
      <c r="G208" s="66"/>
      <c r="H208" s="66">
        <v>120</v>
      </c>
      <c r="I208" s="66">
        <v>89</v>
      </c>
      <c r="J208" s="66"/>
      <c r="K208" s="70"/>
      <c r="L208" s="60"/>
      <c r="M208" s="60"/>
      <c r="N208" s="60"/>
    </row>
    <row r="209" spans="1:14" x14ac:dyDescent="0.25">
      <c r="A209" s="40" t="s">
        <v>386</v>
      </c>
      <c r="B209" s="53" t="s">
        <v>387</v>
      </c>
      <c r="C209" s="42">
        <v>585</v>
      </c>
      <c r="D209" s="66">
        <v>180</v>
      </c>
      <c r="E209" s="42"/>
      <c r="F209" s="66"/>
      <c r="G209" s="66"/>
      <c r="H209" s="66"/>
      <c r="I209" s="66"/>
      <c r="J209" s="66"/>
      <c r="K209" s="70"/>
      <c r="L209" s="60"/>
      <c r="M209" s="60"/>
      <c r="N209" s="60"/>
    </row>
    <row r="210" spans="1:14" x14ac:dyDescent="0.25">
      <c r="A210" s="36">
        <v>27</v>
      </c>
      <c r="B210" s="52" t="s">
        <v>388</v>
      </c>
      <c r="C210" s="38">
        <f t="shared" ref="C210:N210" si="27">C211+C212+C213+C214+C215+C217+C218+C219</f>
        <v>10654</v>
      </c>
      <c r="D210" s="38">
        <f t="shared" si="27"/>
        <v>5602</v>
      </c>
      <c r="E210" s="38">
        <f t="shared" si="27"/>
        <v>0</v>
      </c>
      <c r="F210" s="38">
        <f t="shared" si="27"/>
        <v>86809</v>
      </c>
      <c r="G210" s="38">
        <f t="shared" si="27"/>
        <v>0</v>
      </c>
      <c r="H210" s="38">
        <f t="shared" si="27"/>
        <v>6351</v>
      </c>
      <c r="I210" s="38">
        <f t="shared" si="27"/>
        <v>35230</v>
      </c>
      <c r="J210" s="38">
        <f t="shared" si="27"/>
        <v>2969</v>
      </c>
      <c r="K210" s="38">
        <f t="shared" si="27"/>
        <v>0</v>
      </c>
      <c r="L210" s="38">
        <f t="shared" si="27"/>
        <v>0</v>
      </c>
      <c r="M210" s="38">
        <f t="shared" si="27"/>
        <v>0</v>
      </c>
      <c r="N210" s="38">
        <f t="shared" si="27"/>
        <v>0</v>
      </c>
    </row>
    <row r="211" spans="1:14" ht="25.5" x14ac:dyDescent="0.25">
      <c r="A211" s="40" t="s">
        <v>389</v>
      </c>
      <c r="B211" s="53" t="s">
        <v>180</v>
      </c>
      <c r="C211" s="42"/>
      <c r="D211" s="66"/>
      <c r="E211" s="42"/>
      <c r="F211" s="117">
        <v>33021</v>
      </c>
      <c r="G211" s="66"/>
      <c r="H211" s="117">
        <v>6215</v>
      </c>
      <c r="I211" s="117">
        <v>35140</v>
      </c>
      <c r="J211" s="117">
        <v>2969</v>
      </c>
      <c r="K211" s="70"/>
      <c r="L211" s="60"/>
      <c r="M211" s="60"/>
      <c r="N211" s="60"/>
    </row>
    <row r="212" spans="1:14" ht="25.5" x14ac:dyDescent="0.25">
      <c r="A212" s="40" t="s">
        <v>390</v>
      </c>
      <c r="B212" s="53" t="s">
        <v>391</v>
      </c>
      <c r="C212" s="42"/>
      <c r="D212" s="66"/>
      <c r="E212" s="42"/>
      <c r="F212" s="118"/>
      <c r="G212" s="66"/>
      <c r="H212" s="118"/>
      <c r="I212" s="118"/>
      <c r="J212" s="118"/>
      <c r="K212" s="70"/>
      <c r="L212" s="60"/>
      <c r="M212" s="60"/>
      <c r="N212" s="60"/>
    </row>
    <row r="213" spans="1:14" x14ac:dyDescent="0.25">
      <c r="A213" s="40" t="s">
        <v>392</v>
      </c>
      <c r="B213" s="53" t="s">
        <v>393</v>
      </c>
      <c r="C213" s="42">
        <v>51</v>
      </c>
      <c r="D213" s="66">
        <v>200</v>
      </c>
      <c r="E213" s="42"/>
      <c r="F213" s="66"/>
      <c r="G213" s="66"/>
      <c r="H213" s="66"/>
      <c r="I213" s="66"/>
      <c r="J213" s="66"/>
      <c r="K213" s="70"/>
      <c r="L213" s="60"/>
      <c r="M213" s="60"/>
      <c r="N213" s="60"/>
    </row>
    <row r="214" spans="1:14" ht="25.5" x14ac:dyDescent="0.25">
      <c r="A214" s="40" t="s">
        <v>394</v>
      </c>
      <c r="B214" s="53" t="s">
        <v>395</v>
      </c>
      <c r="C214" s="42"/>
      <c r="D214" s="66"/>
      <c r="E214" s="42"/>
      <c r="F214" s="66">
        <v>4144</v>
      </c>
      <c r="G214" s="66"/>
      <c r="H214" s="66"/>
      <c r="I214" s="66"/>
      <c r="J214" s="66"/>
      <c r="K214" s="70"/>
      <c r="L214" s="60"/>
      <c r="M214" s="60"/>
      <c r="N214" s="60"/>
    </row>
    <row r="215" spans="1:14" x14ac:dyDescent="0.25">
      <c r="A215" s="40" t="s">
        <v>396</v>
      </c>
      <c r="B215" s="53" t="s">
        <v>397</v>
      </c>
      <c r="C215" s="111">
        <v>10603</v>
      </c>
      <c r="D215" s="117">
        <v>5402</v>
      </c>
      <c r="E215" s="42"/>
      <c r="F215" s="66"/>
      <c r="G215" s="66"/>
      <c r="H215" s="117">
        <v>136</v>
      </c>
      <c r="I215" s="117">
        <v>90</v>
      </c>
      <c r="J215" s="66"/>
      <c r="K215" s="70"/>
      <c r="L215" s="60"/>
      <c r="M215" s="60"/>
      <c r="N215" s="60"/>
    </row>
    <row r="216" spans="1:14" x14ac:dyDescent="0.25">
      <c r="A216" s="40" t="s">
        <v>398</v>
      </c>
      <c r="B216" s="53" t="s">
        <v>399</v>
      </c>
      <c r="C216" s="112"/>
      <c r="D216" s="118"/>
      <c r="E216" s="42"/>
      <c r="F216" s="66"/>
      <c r="G216" s="66"/>
      <c r="H216" s="118"/>
      <c r="I216" s="118"/>
      <c r="J216" s="66"/>
      <c r="K216" s="70"/>
      <c r="L216" s="60"/>
      <c r="M216" s="60"/>
      <c r="N216" s="60"/>
    </row>
    <row r="217" spans="1:14" x14ac:dyDescent="0.25">
      <c r="A217" s="40" t="s">
        <v>400</v>
      </c>
      <c r="B217" s="53" t="s">
        <v>401</v>
      </c>
      <c r="C217" s="42"/>
      <c r="D217" s="66"/>
      <c r="E217" s="42"/>
      <c r="F217" s="66">
        <v>5692</v>
      </c>
      <c r="G217" s="66"/>
      <c r="H217" s="66"/>
      <c r="I217" s="66"/>
      <c r="J217" s="66"/>
      <c r="K217" s="70"/>
      <c r="L217" s="60"/>
      <c r="M217" s="60"/>
      <c r="N217" s="60"/>
    </row>
    <row r="218" spans="1:14" x14ac:dyDescent="0.25">
      <c r="A218" s="40" t="s">
        <v>402</v>
      </c>
      <c r="B218" s="53" t="s">
        <v>403</v>
      </c>
      <c r="C218" s="42"/>
      <c r="D218" s="66"/>
      <c r="E218" s="42"/>
      <c r="F218" s="66">
        <v>43201</v>
      </c>
      <c r="G218" s="66"/>
      <c r="H218" s="66"/>
      <c r="I218" s="66"/>
      <c r="J218" s="66"/>
      <c r="K218" s="70"/>
      <c r="L218" s="60"/>
      <c r="M218" s="60"/>
      <c r="N218" s="60"/>
    </row>
    <row r="219" spans="1:14" x14ac:dyDescent="0.25">
      <c r="A219" s="40" t="s">
        <v>404</v>
      </c>
      <c r="B219" s="53" t="s">
        <v>405</v>
      </c>
      <c r="C219" s="42"/>
      <c r="D219" s="66"/>
      <c r="E219" s="42"/>
      <c r="F219" s="66">
        <v>751</v>
      </c>
      <c r="G219" s="66"/>
      <c r="H219" s="66"/>
      <c r="I219" s="66"/>
      <c r="J219" s="66"/>
      <c r="K219" s="70"/>
      <c r="L219" s="60"/>
      <c r="M219" s="60"/>
      <c r="N219" s="60"/>
    </row>
    <row r="220" spans="1:14" x14ac:dyDescent="0.25">
      <c r="A220" s="36">
        <v>28</v>
      </c>
      <c r="B220" s="52" t="s">
        <v>406</v>
      </c>
      <c r="C220" s="38">
        <f t="shared" ref="C220:N220" si="28">C221+C222+C223+C224</f>
        <v>585</v>
      </c>
      <c r="D220" s="38">
        <f t="shared" si="28"/>
        <v>741</v>
      </c>
      <c r="E220" s="38">
        <f t="shared" si="28"/>
        <v>0</v>
      </c>
      <c r="F220" s="38">
        <f t="shared" si="28"/>
        <v>3585</v>
      </c>
      <c r="G220" s="38">
        <f t="shared" si="28"/>
        <v>0</v>
      </c>
      <c r="H220" s="38">
        <f t="shared" si="28"/>
        <v>7855</v>
      </c>
      <c r="I220" s="38">
        <f t="shared" si="28"/>
        <v>20287</v>
      </c>
      <c r="J220" s="38">
        <f t="shared" si="28"/>
        <v>7413</v>
      </c>
      <c r="K220" s="38">
        <f t="shared" si="28"/>
        <v>0</v>
      </c>
      <c r="L220" s="38">
        <f t="shared" si="28"/>
        <v>0</v>
      </c>
      <c r="M220" s="38">
        <f t="shared" si="28"/>
        <v>0</v>
      </c>
      <c r="N220" s="38">
        <f t="shared" si="28"/>
        <v>0</v>
      </c>
    </row>
    <row r="221" spans="1:14" x14ac:dyDescent="0.25">
      <c r="A221" s="40" t="s">
        <v>407</v>
      </c>
      <c r="B221" s="53" t="s">
        <v>87</v>
      </c>
      <c r="C221" s="42"/>
      <c r="D221" s="66"/>
      <c r="E221" s="42"/>
      <c r="F221" s="66">
        <v>1534</v>
      </c>
      <c r="G221" s="66"/>
      <c r="H221" s="66">
        <v>7828</v>
      </c>
      <c r="I221" s="66">
        <v>20254</v>
      </c>
      <c r="J221" s="66">
        <v>7413</v>
      </c>
      <c r="K221" s="70"/>
      <c r="L221" s="60"/>
      <c r="M221" s="60"/>
      <c r="N221" s="60"/>
    </row>
    <row r="222" spans="1:14" ht="25.5" x14ac:dyDescent="0.25">
      <c r="A222" s="40" t="s">
        <v>408</v>
      </c>
      <c r="B222" s="53" t="s">
        <v>409</v>
      </c>
      <c r="C222" s="42"/>
      <c r="D222" s="66"/>
      <c r="E222" s="42"/>
      <c r="F222" s="66">
        <v>2051</v>
      </c>
      <c r="G222" s="66"/>
      <c r="H222" s="66"/>
      <c r="I222" s="66"/>
      <c r="J222" s="66"/>
      <c r="K222" s="70"/>
      <c r="L222" s="60"/>
      <c r="M222" s="60"/>
      <c r="N222" s="60"/>
    </row>
    <row r="223" spans="1:14" x14ac:dyDescent="0.25">
      <c r="A223" s="40" t="s">
        <v>410</v>
      </c>
      <c r="B223" s="53" t="s">
        <v>411</v>
      </c>
      <c r="C223" s="42">
        <v>277</v>
      </c>
      <c r="D223" s="66">
        <v>484</v>
      </c>
      <c r="E223" s="42"/>
      <c r="F223" s="66"/>
      <c r="G223" s="66"/>
      <c r="H223" s="66">
        <v>27</v>
      </c>
      <c r="I223" s="66">
        <v>33</v>
      </c>
      <c r="J223" s="66"/>
      <c r="K223" s="70"/>
      <c r="L223" s="60"/>
      <c r="M223" s="60"/>
      <c r="N223" s="60"/>
    </row>
    <row r="224" spans="1:14" x14ac:dyDescent="0.25">
      <c r="A224" s="40" t="s">
        <v>412</v>
      </c>
      <c r="B224" s="53" t="s">
        <v>413</v>
      </c>
      <c r="C224" s="42">
        <v>308</v>
      </c>
      <c r="D224" s="66">
        <v>257</v>
      </c>
      <c r="E224" s="42"/>
      <c r="F224" s="66"/>
      <c r="G224" s="66"/>
      <c r="H224" s="66"/>
      <c r="I224" s="66"/>
      <c r="J224" s="66"/>
      <c r="K224" s="70"/>
      <c r="L224" s="60"/>
      <c r="M224" s="60"/>
      <c r="N224" s="60"/>
    </row>
    <row r="225" spans="1:14" x14ac:dyDescent="0.25">
      <c r="A225" s="36">
        <v>29</v>
      </c>
      <c r="B225" s="52" t="s">
        <v>414</v>
      </c>
      <c r="C225" s="38">
        <f t="shared" ref="C225:N225" si="29">C226+C227+C228+C229+C230+C233+C234</f>
        <v>1804</v>
      </c>
      <c r="D225" s="38">
        <f t="shared" si="29"/>
        <v>2168</v>
      </c>
      <c r="E225" s="38">
        <f t="shared" si="29"/>
        <v>0</v>
      </c>
      <c r="F225" s="38">
        <f t="shared" si="29"/>
        <v>60955</v>
      </c>
      <c r="G225" s="38">
        <f t="shared" si="29"/>
        <v>0</v>
      </c>
      <c r="H225" s="38">
        <f t="shared" si="29"/>
        <v>3080</v>
      </c>
      <c r="I225" s="38">
        <f t="shared" si="29"/>
        <v>20214</v>
      </c>
      <c r="J225" s="38">
        <f t="shared" si="29"/>
        <v>557</v>
      </c>
      <c r="K225" s="38">
        <f t="shared" si="29"/>
        <v>0</v>
      </c>
      <c r="L225" s="38">
        <f t="shared" si="29"/>
        <v>0</v>
      </c>
      <c r="M225" s="38">
        <f t="shared" si="29"/>
        <v>0</v>
      </c>
      <c r="N225" s="38">
        <f t="shared" si="29"/>
        <v>0</v>
      </c>
    </row>
    <row r="226" spans="1:14" ht="25.5" x14ac:dyDescent="0.25">
      <c r="A226" s="40" t="s">
        <v>415</v>
      </c>
      <c r="B226" s="53" t="s">
        <v>416</v>
      </c>
      <c r="C226" s="42"/>
      <c r="D226" s="66"/>
      <c r="E226" s="42"/>
      <c r="F226" s="117">
        <v>60955</v>
      </c>
      <c r="G226" s="66"/>
      <c r="H226" s="117">
        <v>2822</v>
      </c>
      <c r="I226" s="117">
        <v>18614</v>
      </c>
      <c r="J226" s="117">
        <v>557</v>
      </c>
      <c r="K226" s="70"/>
      <c r="L226" s="60"/>
      <c r="M226" s="60"/>
      <c r="N226" s="60"/>
    </row>
    <row r="227" spans="1:14" ht="25.5" x14ac:dyDescent="0.25">
      <c r="A227" s="40" t="s">
        <v>417</v>
      </c>
      <c r="B227" s="53" t="s">
        <v>418</v>
      </c>
      <c r="C227" s="42"/>
      <c r="D227" s="66"/>
      <c r="E227" s="42"/>
      <c r="F227" s="119"/>
      <c r="G227" s="66"/>
      <c r="H227" s="119"/>
      <c r="I227" s="119"/>
      <c r="J227" s="119"/>
      <c r="K227" s="70"/>
      <c r="L227" s="60"/>
      <c r="M227" s="60"/>
      <c r="N227" s="60"/>
    </row>
    <row r="228" spans="1:14" ht="25.5" x14ac:dyDescent="0.25">
      <c r="A228" s="40" t="s">
        <v>419</v>
      </c>
      <c r="B228" s="53" t="s">
        <v>420</v>
      </c>
      <c r="C228" s="42"/>
      <c r="D228" s="66"/>
      <c r="E228" s="42"/>
      <c r="F228" s="119"/>
      <c r="G228" s="66"/>
      <c r="H228" s="119"/>
      <c r="I228" s="119"/>
      <c r="J228" s="119"/>
      <c r="K228" s="70"/>
      <c r="L228" s="60"/>
      <c r="M228" s="60"/>
      <c r="N228" s="60"/>
    </row>
    <row r="229" spans="1:14" ht="25.5" x14ac:dyDescent="0.25">
      <c r="A229" s="40" t="s">
        <v>421</v>
      </c>
      <c r="B229" s="53" t="s">
        <v>422</v>
      </c>
      <c r="C229" s="42"/>
      <c r="D229" s="66"/>
      <c r="E229" s="42"/>
      <c r="F229" s="118"/>
      <c r="G229" s="66"/>
      <c r="H229" s="118"/>
      <c r="I229" s="118"/>
      <c r="J229" s="118"/>
      <c r="K229" s="70"/>
      <c r="L229" s="60"/>
      <c r="M229" s="60"/>
      <c r="N229" s="60"/>
    </row>
    <row r="230" spans="1:14" x14ac:dyDescent="0.25">
      <c r="A230" s="40" t="s">
        <v>423</v>
      </c>
      <c r="B230" s="53" t="s">
        <v>424</v>
      </c>
      <c r="C230" s="111">
        <v>300</v>
      </c>
      <c r="D230" s="117">
        <v>320</v>
      </c>
      <c r="E230" s="42"/>
      <c r="F230" s="117"/>
      <c r="G230" s="66"/>
      <c r="H230" s="66"/>
      <c r="I230" s="66"/>
      <c r="J230" s="66"/>
      <c r="K230" s="70"/>
      <c r="L230" s="60"/>
      <c r="M230" s="60"/>
      <c r="N230" s="60"/>
    </row>
    <row r="231" spans="1:14" x14ac:dyDescent="0.25">
      <c r="A231" s="40" t="s">
        <v>425</v>
      </c>
      <c r="B231" s="53" t="s">
        <v>426</v>
      </c>
      <c r="C231" s="114"/>
      <c r="D231" s="119"/>
      <c r="E231" s="42"/>
      <c r="F231" s="119"/>
      <c r="G231" s="66"/>
      <c r="H231" s="66"/>
      <c r="I231" s="66"/>
      <c r="J231" s="66"/>
      <c r="K231" s="70"/>
      <c r="L231" s="60"/>
      <c r="M231" s="60"/>
      <c r="N231" s="60"/>
    </row>
    <row r="232" spans="1:14" x14ac:dyDescent="0.25">
      <c r="A232" s="40" t="s">
        <v>427</v>
      </c>
      <c r="B232" s="53" t="s">
        <v>428</v>
      </c>
      <c r="C232" s="112"/>
      <c r="D232" s="118"/>
      <c r="E232" s="42"/>
      <c r="F232" s="118"/>
      <c r="G232" s="66"/>
      <c r="H232" s="66"/>
      <c r="I232" s="66"/>
      <c r="J232" s="66"/>
      <c r="K232" s="70"/>
      <c r="L232" s="60"/>
      <c r="M232" s="60"/>
      <c r="N232" s="60"/>
    </row>
    <row r="233" spans="1:14" x14ac:dyDescent="0.25">
      <c r="A233" s="40" t="s">
        <v>429</v>
      </c>
      <c r="B233" s="53" t="s">
        <v>430</v>
      </c>
      <c r="C233" s="42">
        <v>956</v>
      </c>
      <c r="D233" s="66">
        <v>1539</v>
      </c>
      <c r="E233" s="42"/>
      <c r="F233" s="66"/>
      <c r="G233" s="66"/>
      <c r="H233" s="66">
        <v>258</v>
      </c>
      <c r="I233" s="66">
        <v>1600</v>
      </c>
      <c r="J233" s="66"/>
      <c r="K233" s="70"/>
      <c r="L233" s="60"/>
      <c r="M233" s="60"/>
      <c r="N233" s="60"/>
    </row>
    <row r="234" spans="1:14" x14ac:dyDescent="0.25">
      <c r="A234" s="40" t="s">
        <v>431</v>
      </c>
      <c r="B234" s="53" t="s">
        <v>432</v>
      </c>
      <c r="C234" s="42">
        <v>548</v>
      </c>
      <c r="D234" s="66">
        <v>309</v>
      </c>
      <c r="E234" s="42"/>
      <c r="F234" s="66"/>
      <c r="G234" s="66"/>
      <c r="H234" s="66"/>
      <c r="I234" s="66"/>
      <c r="J234" s="66"/>
      <c r="K234" s="70"/>
      <c r="L234" s="60"/>
      <c r="M234" s="60"/>
      <c r="N234" s="60"/>
    </row>
    <row r="235" spans="1:14" x14ac:dyDescent="0.25">
      <c r="A235" s="36">
        <v>30</v>
      </c>
      <c r="B235" s="52" t="s">
        <v>433</v>
      </c>
      <c r="C235" s="38">
        <f>C236+C237+C238+C239+C240+C241+C242+C243</f>
        <v>2760</v>
      </c>
      <c r="D235" s="38">
        <f>D236+D237+D238+D239+D240+D241+D242+D243</f>
        <v>5232</v>
      </c>
      <c r="E235" s="38">
        <f t="shared" ref="E235:N235" si="30">E236+E237+E238+E239+E240+E241+E243+E244</f>
        <v>0</v>
      </c>
      <c r="F235" s="38">
        <f t="shared" si="30"/>
        <v>3050</v>
      </c>
      <c r="G235" s="38">
        <f t="shared" si="30"/>
        <v>288</v>
      </c>
      <c r="H235" s="38">
        <f t="shared" si="30"/>
        <v>1157</v>
      </c>
      <c r="I235" s="38">
        <f t="shared" si="30"/>
        <v>7028</v>
      </c>
      <c r="J235" s="38">
        <f t="shared" si="30"/>
        <v>7043</v>
      </c>
      <c r="K235" s="38">
        <f t="shared" si="30"/>
        <v>0</v>
      </c>
      <c r="L235" s="38">
        <f t="shared" si="30"/>
        <v>0</v>
      </c>
      <c r="M235" s="38">
        <f t="shared" si="30"/>
        <v>0</v>
      </c>
      <c r="N235" s="38">
        <f t="shared" si="30"/>
        <v>0</v>
      </c>
    </row>
    <row r="236" spans="1:14" ht="25.5" x14ac:dyDescent="0.25">
      <c r="A236" s="40" t="s">
        <v>434</v>
      </c>
      <c r="B236" s="53" t="s">
        <v>106</v>
      </c>
      <c r="C236" s="42"/>
      <c r="D236" s="66"/>
      <c r="E236" s="42"/>
      <c r="F236" s="117">
        <v>1800</v>
      </c>
      <c r="G236" s="66"/>
      <c r="H236" s="117">
        <v>927</v>
      </c>
      <c r="I236" s="117">
        <v>6668</v>
      </c>
      <c r="J236" s="117">
        <v>7043</v>
      </c>
      <c r="K236" s="70"/>
      <c r="L236" s="60"/>
      <c r="M236" s="60"/>
      <c r="N236" s="60"/>
    </row>
    <row r="237" spans="1:14" ht="25.5" x14ac:dyDescent="0.25">
      <c r="A237" s="40" t="s">
        <v>435</v>
      </c>
      <c r="B237" s="53" t="s">
        <v>127</v>
      </c>
      <c r="C237" s="42"/>
      <c r="D237" s="66"/>
      <c r="E237" s="42"/>
      <c r="F237" s="119"/>
      <c r="G237" s="66"/>
      <c r="H237" s="119"/>
      <c r="I237" s="119"/>
      <c r="J237" s="119"/>
      <c r="K237" s="70"/>
      <c r="L237" s="60"/>
      <c r="M237" s="60"/>
      <c r="N237" s="60"/>
    </row>
    <row r="238" spans="1:14" ht="25.5" x14ac:dyDescent="0.25">
      <c r="A238" s="40" t="s">
        <v>436</v>
      </c>
      <c r="B238" s="53" t="s">
        <v>183</v>
      </c>
      <c r="C238" s="42"/>
      <c r="D238" s="66"/>
      <c r="E238" s="42"/>
      <c r="F238" s="118"/>
      <c r="G238" s="66"/>
      <c r="H238" s="118"/>
      <c r="I238" s="118"/>
      <c r="J238" s="118"/>
      <c r="K238" s="70"/>
      <c r="L238" s="60"/>
      <c r="M238" s="60"/>
      <c r="N238" s="60"/>
    </row>
    <row r="239" spans="1:14" x14ac:dyDescent="0.25">
      <c r="A239" s="40" t="s">
        <v>437</v>
      </c>
      <c r="B239" s="53" t="s">
        <v>438</v>
      </c>
      <c r="C239" s="42"/>
      <c r="D239" s="66"/>
      <c r="E239" s="42"/>
      <c r="F239" s="66">
        <v>1250</v>
      </c>
      <c r="G239" s="66"/>
      <c r="H239" s="66"/>
      <c r="I239" s="66"/>
      <c r="J239" s="66"/>
      <c r="K239" s="70"/>
      <c r="L239" s="60"/>
      <c r="M239" s="60"/>
      <c r="N239" s="60"/>
    </row>
    <row r="240" spans="1:14" x14ac:dyDescent="0.25">
      <c r="A240" s="40" t="s">
        <v>439</v>
      </c>
      <c r="B240" s="53" t="s">
        <v>440</v>
      </c>
      <c r="C240" s="42">
        <v>240</v>
      </c>
      <c r="D240" s="66">
        <v>2448</v>
      </c>
      <c r="E240" s="42"/>
      <c r="F240" s="66"/>
      <c r="G240" s="66">
        <v>288</v>
      </c>
      <c r="H240" s="66"/>
      <c r="I240" s="66"/>
      <c r="J240" s="66"/>
      <c r="K240" s="70"/>
      <c r="L240" s="60"/>
      <c r="M240" s="60"/>
      <c r="N240" s="60"/>
    </row>
    <row r="241" spans="1:14" x14ac:dyDescent="0.25">
      <c r="A241" s="40" t="s">
        <v>441</v>
      </c>
      <c r="B241" s="53" t="s">
        <v>442</v>
      </c>
      <c r="C241" s="54">
        <v>29</v>
      </c>
      <c r="D241" s="67">
        <v>33</v>
      </c>
      <c r="E241" s="74"/>
      <c r="F241" s="66"/>
      <c r="G241" s="66"/>
      <c r="H241" s="66"/>
      <c r="I241" s="66"/>
      <c r="J241" s="66"/>
      <c r="K241" s="70"/>
      <c r="L241" s="60"/>
      <c r="M241" s="60"/>
      <c r="N241" s="60"/>
    </row>
    <row r="242" spans="1:14" x14ac:dyDescent="0.25">
      <c r="A242" s="40" t="s">
        <v>443</v>
      </c>
      <c r="B242" s="53" t="s">
        <v>444</v>
      </c>
      <c r="C242" s="55">
        <v>38</v>
      </c>
      <c r="D242" s="68">
        <v>45</v>
      </c>
      <c r="E242" s="75"/>
      <c r="F242" s="66"/>
      <c r="G242" s="66"/>
      <c r="H242" s="66"/>
      <c r="I242" s="66"/>
      <c r="J242" s="66"/>
      <c r="K242" s="70"/>
      <c r="L242" s="60"/>
      <c r="M242" s="60"/>
      <c r="N242" s="60"/>
    </row>
    <row r="243" spans="1:14" x14ac:dyDescent="0.25">
      <c r="A243" s="40" t="s">
        <v>445</v>
      </c>
      <c r="B243" s="53" t="s">
        <v>446</v>
      </c>
      <c r="C243" s="42">
        <v>2453</v>
      </c>
      <c r="D243" s="66">
        <v>2706</v>
      </c>
      <c r="E243" s="42"/>
      <c r="F243" s="66"/>
      <c r="G243" s="66"/>
      <c r="H243" s="66">
        <v>230</v>
      </c>
      <c r="I243" s="66">
        <v>360</v>
      </c>
      <c r="J243" s="66"/>
      <c r="K243" s="70"/>
      <c r="L243" s="60"/>
      <c r="M243" s="60"/>
      <c r="N243" s="60"/>
    </row>
    <row r="244" spans="1:14" x14ac:dyDescent="0.25">
      <c r="A244" s="40" t="s">
        <v>447</v>
      </c>
      <c r="B244" s="53" t="s">
        <v>448</v>
      </c>
      <c r="C244" s="42"/>
      <c r="D244" s="66"/>
      <c r="E244" s="42"/>
      <c r="F244" s="66"/>
      <c r="G244" s="66"/>
      <c r="H244" s="66"/>
      <c r="I244" s="66"/>
      <c r="J244" s="66"/>
      <c r="K244" s="70"/>
      <c r="L244" s="60"/>
      <c r="M244" s="60"/>
      <c r="N244" s="60"/>
    </row>
    <row r="245" spans="1:14" s="11" customFormat="1" ht="14.25" x14ac:dyDescent="0.2">
      <c r="A245" s="106" t="s">
        <v>449</v>
      </c>
      <c r="B245" s="107"/>
      <c r="C245" s="76">
        <f t="shared" ref="C245:N245" si="31">SUM(C7:C244)/2</f>
        <v>60800</v>
      </c>
      <c r="D245" s="76">
        <f t="shared" si="31"/>
        <v>88948</v>
      </c>
      <c r="E245" s="76">
        <f t="shared" si="31"/>
        <v>4525</v>
      </c>
      <c r="F245" s="76">
        <f t="shared" si="31"/>
        <v>469174</v>
      </c>
      <c r="G245" s="76">
        <f t="shared" si="31"/>
        <v>455</v>
      </c>
      <c r="H245" s="76">
        <f t="shared" si="31"/>
        <v>202371</v>
      </c>
      <c r="I245" s="76">
        <f t="shared" si="31"/>
        <v>899020</v>
      </c>
      <c r="J245" s="76">
        <f t="shared" si="31"/>
        <v>219973</v>
      </c>
      <c r="K245" s="76">
        <f t="shared" si="31"/>
        <v>29</v>
      </c>
      <c r="L245" s="76">
        <f t="shared" si="31"/>
        <v>12</v>
      </c>
      <c r="M245" s="76">
        <f t="shared" si="31"/>
        <v>62</v>
      </c>
      <c r="N245" s="76">
        <f t="shared" si="31"/>
        <v>420</v>
      </c>
    </row>
    <row r="246" spans="1:14" x14ac:dyDescent="0.25">
      <c r="G246" s="1"/>
    </row>
    <row r="247" spans="1:14" x14ac:dyDescent="0.25">
      <c r="A247" s="98" t="s">
        <v>523</v>
      </c>
      <c r="B247" s="98"/>
      <c r="C247" s="120" t="s">
        <v>530</v>
      </c>
      <c r="D247" s="121"/>
      <c r="E247" s="121"/>
      <c r="F247" s="121"/>
      <c r="G247" s="121"/>
      <c r="H247" s="121"/>
    </row>
    <row r="248" spans="1:14" x14ac:dyDescent="0.25">
      <c r="A248" s="2"/>
      <c r="C248" s="100" t="s">
        <v>524</v>
      </c>
      <c r="D248" s="100"/>
      <c r="E248" s="100"/>
      <c r="F248" s="100"/>
      <c r="G248" s="100"/>
      <c r="H248" s="100"/>
    </row>
    <row r="249" spans="1:14" x14ac:dyDescent="0.25">
      <c r="A249" s="2"/>
    </row>
    <row r="250" spans="1:14" x14ac:dyDescent="0.25">
      <c r="A250" s="120" t="s">
        <v>525</v>
      </c>
      <c r="B250" s="120"/>
      <c r="D250" s="122">
        <v>45180</v>
      </c>
      <c r="E250" s="123"/>
      <c r="F250" s="123"/>
      <c r="G250" s="123"/>
      <c r="H250" s="123"/>
    </row>
    <row r="251" spans="1:14" x14ac:dyDescent="0.25">
      <c r="A251" s="99" t="s">
        <v>526</v>
      </c>
      <c r="B251" s="99"/>
      <c r="D251" s="100" t="s">
        <v>527</v>
      </c>
      <c r="E251" s="100"/>
      <c r="F251" s="100"/>
      <c r="G251" s="100"/>
      <c r="H251" s="100"/>
    </row>
  </sheetData>
  <mergeCells count="109">
    <mergeCell ref="C248:H248"/>
    <mergeCell ref="A250:B250"/>
    <mergeCell ref="D250:H250"/>
    <mergeCell ref="A251:B251"/>
    <mergeCell ref="D251:H251"/>
    <mergeCell ref="C230:C232"/>
    <mergeCell ref="D230:D232"/>
    <mergeCell ref="F230:F232"/>
    <mergeCell ref="F236:F238"/>
    <mergeCell ref="H236:H238"/>
    <mergeCell ref="F203:F204"/>
    <mergeCell ref="H203:H204"/>
    <mergeCell ref="I203:I204"/>
    <mergeCell ref="J203:J204"/>
    <mergeCell ref="I236:I238"/>
    <mergeCell ref="J236:J238"/>
    <mergeCell ref="A245:B245"/>
    <mergeCell ref="A247:B247"/>
    <mergeCell ref="C247:H247"/>
    <mergeCell ref="F211:F212"/>
    <mergeCell ref="H211:H212"/>
    <mergeCell ref="I211:I212"/>
    <mergeCell ref="J211:J212"/>
    <mergeCell ref="C215:C216"/>
    <mergeCell ref="D215:D216"/>
    <mergeCell ref="H215:H216"/>
    <mergeCell ref="I215:I216"/>
    <mergeCell ref="F226:F229"/>
    <mergeCell ref="H226:H229"/>
    <mergeCell ref="I226:I229"/>
    <mergeCell ref="J226:J229"/>
    <mergeCell ref="F175:F176"/>
    <mergeCell ref="H175:H176"/>
    <mergeCell ref="I175:I176"/>
    <mergeCell ref="J175:J176"/>
    <mergeCell ref="C187:C188"/>
    <mergeCell ref="D187:D188"/>
    <mergeCell ref="F187:F188"/>
    <mergeCell ref="C189:C190"/>
    <mergeCell ref="D189:D190"/>
    <mergeCell ref="F189:F190"/>
    <mergeCell ref="C115:C116"/>
    <mergeCell ref="D115:D116"/>
    <mergeCell ref="H115:H116"/>
    <mergeCell ref="I115:I116"/>
    <mergeCell ref="C126:C127"/>
    <mergeCell ref="D126:D127"/>
    <mergeCell ref="H126:H127"/>
    <mergeCell ref="I126:I127"/>
    <mergeCell ref="C128:C130"/>
    <mergeCell ref="D128:D130"/>
    <mergeCell ref="F128:F130"/>
    <mergeCell ref="J87:J91"/>
    <mergeCell ref="C96:C97"/>
    <mergeCell ref="D96:D97"/>
    <mergeCell ref="F96:F97"/>
    <mergeCell ref="C105:C106"/>
    <mergeCell ref="D105:D106"/>
    <mergeCell ref="H105:H106"/>
    <mergeCell ref="I105:I106"/>
    <mergeCell ref="H113:H114"/>
    <mergeCell ref="I113:I114"/>
    <mergeCell ref="J113:J114"/>
    <mergeCell ref="C71:C72"/>
    <mergeCell ref="D71:D72"/>
    <mergeCell ref="F71:F72"/>
    <mergeCell ref="C78:C81"/>
    <mergeCell ref="D78:D81"/>
    <mergeCell ref="H78:H81"/>
    <mergeCell ref="I78:I81"/>
    <mergeCell ref="F87:F91"/>
    <mergeCell ref="H87:H91"/>
    <mergeCell ref="I87:I91"/>
    <mergeCell ref="F47:F48"/>
    <mergeCell ref="H47:H48"/>
    <mergeCell ref="I47:I48"/>
    <mergeCell ref="J47:J48"/>
    <mergeCell ref="F59:F60"/>
    <mergeCell ref="H59:H60"/>
    <mergeCell ref="I59:I60"/>
    <mergeCell ref="J59:J60"/>
    <mergeCell ref="C61:C62"/>
    <mergeCell ref="D61:D62"/>
    <mergeCell ref="F61:F62"/>
    <mergeCell ref="C19:C21"/>
    <mergeCell ref="D19:D21"/>
    <mergeCell ref="H19:H21"/>
    <mergeCell ref="I19:I21"/>
    <mergeCell ref="F29:F30"/>
    <mergeCell ref="H29:H30"/>
    <mergeCell ref="I29:I30"/>
    <mergeCell ref="J29:J30"/>
    <mergeCell ref="C32:C33"/>
    <mergeCell ref="D32:D33"/>
    <mergeCell ref="E32:E33"/>
    <mergeCell ref="F32:F33"/>
    <mergeCell ref="A3:A4"/>
    <mergeCell ref="B3:B4"/>
    <mergeCell ref="C3:N3"/>
    <mergeCell ref="A6:B6"/>
    <mergeCell ref="F8:F9"/>
    <mergeCell ref="H8:H9"/>
    <mergeCell ref="I8:I9"/>
    <mergeCell ref="J8:J9"/>
    <mergeCell ref="C10:C11"/>
    <mergeCell ref="D10:D11"/>
    <mergeCell ref="E10:E11"/>
    <mergeCell ref="H10:H11"/>
    <mergeCell ref="I10:I1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Птицы 1</vt:lpstr>
      <vt:lpstr>Птицы 2</vt:lpstr>
      <vt:lpstr>Птицы 3</vt:lpstr>
      <vt:lpstr>Птицы 4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lastModifiedBy>Бибко Ирина Анатольевна</cp:lastModifiedBy>
  <cp:revision>7</cp:revision>
  <dcterms:created xsi:type="dcterms:W3CDTF">2022-03-30T04:00:14Z</dcterms:created>
  <dcterms:modified xsi:type="dcterms:W3CDTF">2023-09-11T08:44:17Z</dcterms:modified>
</cp:coreProperties>
</file>